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00" yWindow="65461" windowWidth="9495" windowHeight="9855" tabRatio="794" activeTab="0"/>
  </bookViews>
  <sheets>
    <sheet name="申込書" sheetId="1" r:id="rId1"/>
    <sheet name="別紙" sheetId="2" r:id="rId2"/>
    <sheet name="別紙(連記式)" sheetId="3" r:id="rId3"/>
    <sheet name="申込記入例" sheetId="4" state="hidden" r:id="rId4"/>
    <sheet name="別紙記入例" sheetId="5" state="hidden" r:id="rId5"/>
    <sheet name="別紙(個別)-2" sheetId="6" state="hidden" r:id="rId6"/>
    <sheet name="別紙(個別)-3" sheetId="7" state="hidden" r:id="rId7"/>
    <sheet name="別紙(個別)-4" sheetId="8" state="hidden" r:id="rId8"/>
    <sheet name="別紙(個別)-5" sheetId="9" state="hidden" r:id="rId9"/>
    <sheet name="別紙(個別)-6" sheetId="10" state="hidden" r:id="rId10"/>
    <sheet name="別紙(個別)-7" sheetId="11" state="hidden" r:id="rId11"/>
    <sheet name="別紙(個別)-8" sheetId="12" state="hidden" r:id="rId12"/>
    <sheet name="別紙(個別)-9" sheetId="13" state="hidden" r:id="rId13"/>
    <sheet name="別紙(個別)-10" sheetId="14" state="hidden" r:id="rId14"/>
    <sheet name="別紙(個別)-11" sheetId="15" state="hidden" r:id="rId15"/>
    <sheet name="別紙(個別)-12" sheetId="16" state="hidden" r:id="rId16"/>
    <sheet name="別紙(個別)-13" sheetId="17" state="hidden" r:id="rId17"/>
    <sheet name="別紙(個別)-14" sheetId="18" state="hidden" r:id="rId18"/>
    <sheet name="別紙(個別)-15" sheetId="19" state="hidden" r:id="rId19"/>
    <sheet name="別紙(個別)-16" sheetId="20" state="hidden" r:id="rId20"/>
    <sheet name="別紙(個別)-17" sheetId="21" state="hidden" r:id="rId21"/>
    <sheet name="別紙(個別)-18" sheetId="22" state="hidden" r:id="rId22"/>
    <sheet name="別紙(個別)-19" sheetId="23" state="hidden" r:id="rId23"/>
    <sheet name="別紙(個別)-20" sheetId="24" state="hidden" r:id="rId24"/>
    <sheet name="別紙(個別)-21" sheetId="25" state="hidden" r:id="rId25"/>
    <sheet name="別紙(個別)-22" sheetId="26" state="hidden" r:id="rId26"/>
    <sheet name="別紙(個別)-23" sheetId="27" state="hidden" r:id="rId27"/>
    <sheet name="別紙(個別)-24" sheetId="28" state="hidden" r:id="rId28"/>
    <sheet name="別紙(個別)-25" sheetId="29" state="hidden" r:id="rId29"/>
    <sheet name="別紙(個別)-26" sheetId="30" state="hidden" r:id="rId30"/>
    <sheet name="別紙(個別)-27" sheetId="31" state="hidden" r:id="rId31"/>
    <sheet name="別紙(個別)-28" sheetId="32" state="hidden" r:id="rId32"/>
    <sheet name="別紙(個別)-29" sheetId="33" state="hidden" r:id="rId33"/>
    <sheet name="別紙(個別)-30" sheetId="34" state="hidden" r:id="rId34"/>
  </sheets>
  <definedNames>
    <definedName name="_xlfn.IFERROR" hidden="1">#NAME?</definedName>
    <definedName name="Data" localSheetId="2">'別紙(連記式)'!$A$6:$AH$35</definedName>
    <definedName name="Data">#REF!</definedName>
    <definedName name="HTML_CodePage" hidden="1">932</definedName>
    <definedName name="HTML_CON" localSheetId="1" hidden="1">{"'（４）'!$A$1:$I$53"}</definedName>
    <definedName name="HTML_CON" localSheetId="2" hidden="1">{"'（４）'!$A$1:$I$53"}</definedName>
    <definedName name="HTML_CON" hidden="1">{"'（４）'!$A$1:$I$53"}</definedName>
    <definedName name="HTML_Control" localSheetId="1" hidden="1">{"'（４）'!$A$1:$I$53"}</definedName>
    <definedName name="HTML_Control" localSheetId="2"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_xlnm.Print_Area" localSheetId="0">'申込書'!$A$1:$J$38</definedName>
    <definedName name="_xlnm.Print_Area" localSheetId="1">'別紙'!$B$1:$AV$29</definedName>
    <definedName name="_xlnm.Print_Area" localSheetId="13">'別紙(個別)-10'!$B$2:$AV$43</definedName>
    <definedName name="_xlnm.Print_Area" localSheetId="14">'別紙(個別)-11'!$B$2:$AV$43</definedName>
    <definedName name="_xlnm.Print_Area" localSheetId="15">'別紙(個別)-12'!$B$2:$AV$43</definedName>
    <definedName name="_xlnm.Print_Area" localSheetId="16">'別紙(個別)-13'!$B$2:$AV$43</definedName>
    <definedName name="_xlnm.Print_Area" localSheetId="17">'別紙(個別)-14'!$B$2:$AV$43</definedName>
    <definedName name="_xlnm.Print_Area" localSheetId="18">'別紙(個別)-15'!$B$2:$AV$43</definedName>
    <definedName name="_xlnm.Print_Area" localSheetId="19">'別紙(個別)-16'!$B$2:$AV$43</definedName>
    <definedName name="_xlnm.Print_Area" localSheetId="20">'別紙(個別)-17'!$B$2:$AV$43</definedName>
    <definedName name="_xlnm.Print_Area" localSheetId="21">'別紙(個別)-18'!$B$2:$AV$43</definedName>
    <definedName name="_xlnm.Print_Area" localSheetId="22">'別紙(個別)-19'!$B$2:$AV$43</definedName>
    <definedName name="_xlnm.Print_Area" localSheetId="5">'別紙(個別)-2'!$B$2:$AV$43</definedName>
    <definedName name="_xlnm.Print_Area" localSheetId="23">'別紙(個別)-20'!$B$2:$AV$43</definedName>
    <definedName name="_xlnm.Print_Area" localSheetId="24">'別紙(個別)-21'!$B$2:$AV$43</definedName>
    <definedName name="_xlnm.Print_Area" localSheetId="25">'別紙(個別)-22'!$B$2:$AV$43</definedName>
    <definedName name="_xlnm.Print_Area" localSheetId="26">'別紙(個別)-23'!$B$2:$AV$43</definedName>
    <definedName name="_xlnm.Print_Area" localSheetId="27">'別紙(個別)-24'!$B$2:$AV$43</definedName>
    <definedName name="_xlnm.Print_Area" localSheetId="28">'別紙(個別)-25'!$B$2:$AV$43</definedName>
    <definedName name="_xlnm.Print_Area" localSheetId="29">'別紙(個別)-26'!$B$2:$AV$43</definedName>
    <definedName name="_xlnm.Print_Area" localSheetId="30">'別紙(個別)-27'!$B$2:$AV$43</definedName>
    <definedName name="_xlnm.Print_Area" localSheetId="31">'別紙(個別)-28'!$B$2:$AV$43</definedName>
    <definedName name="_xlnm.Print_Area" localSheetId="32">'別紙(個別)-29'!$B$2:$AV$43</definedName>
    <definedName name="_xlnm.Print_Area" localSheetId="6">'別紙(個別)-3'!$B$2:$AV$43</definedName>
    <definedName name="_xlnm.Print_Area" localSheetId="33">'別紙(個別)-30'!$B$2:$AV$43</definedName>
    <definedName name="_xlnm.Print_Area" localSheetId="7">'別紙(個別)-4'!$B$2:$AV$43</definedName>
    <definedName name="_xlnm.Print_Area" localSheetId="8">'別紙(個別)-5'!$B$2:$AV$43</definedName>
    <definedName name="_xlnm.Print_Area" localSheetId="9">'別紙(個別)-6'!$B$2:$AV$43</definedName>
    <definedName name="_xlnm.Print_Area" localSheetId="10">'別紙(個別)-7'!$B$2:$AV$43</definedName>
    <definedName name="_xlnm.Print_Area" localSheetId="11">'別紙(個別)-8'!$B$2:$AV$43</definedName>
    <definedName name="_xlnm.Print_Area" localSheetId="12">'別紙(個別)-9'!$B$2:$AV$43</definedName>
    <definedName name="_xlnm.Print_Area" localSheetId="2">'別紙(連記式)'!$A$1:$V$9</definedName>
    <definedName name="usernameTF">"usernameTF"</definedName>
    <definedName name="四電op_DB設計_属性情報_List" localSheetId="0">#REF!</definedName>
    <definedName name="四電op_DB設計_属性情報_List">#REF!</definedName>
    <definedName name="集約需要家ID">#REF!</definedName>
  </definedNames>
  <calcPr fullCalcOnLoad="1"/>
</workbook>
</file>

<file path=xl/comments3.xml><?xml version="1.0" encoding="utf-8"?>
<comments xmlns="http://schemas.openxmlformats.org/spreadsheetml/2006/main">
  <authors>
    <author>東京電力株式会社　14</author>
    <author>東京電力株式会社</author>
    <author>契約・料金Ｇ　村上(940-4237)</author>
  </authors>
  <commentList>
    <comment ref="H4" authorId="0">
      <text>
        <r>
          <rPr>
            <b/>
            <sz val="9"/>
            <rFont val="ＭＳ Ｐゴシック"/>
            <family val="3"/>
          </rPr>
          <t>丁目は，漢数字
番，号は，算数字
で記載下さい</t>
        </r>
      </text>
    </comment>
    <comment ref="O4" authorId="0">
      <text>
        <r>
          <rPr>
            <b/>
            <sz val="11"/>
            <rFont val="ＭＳ Ｐゴシック"/>
            <family val="3"/>
          </rPr>
          <t>-　ハイフンで区切って記載下さい</t>
        </r>
      </text>
    </comment>
    <comment ref="B5" authorId="1">
      <text>
        <r>
          <rPr>
            <b/>
            <sz val="10"/>
            <rFont val="ＭＳ Ｐゴシック"/>
            <family val="3"/>
          </rPr>
          <t xml:space="preserve">★希望の日付を入力ください（例：解約日、接続供給開始日、名義変更日など）
</t>
        </r>
      </text>
    </comment>
    <comment ref="E5" authorId="2">
      <text>
        <r>
          <rPr>
            <b/>
            <sz val="10"/>
            <rFont val="ＭＳ Ｐゴシック"/>
            <family val="3"/>
          </rPr>
          <t>承諾書にあります、店所（３桁）、検針（２桁）、お客さま番号（１３桁）をハイフン無しで記載ください。</t>
        </r>
      </text>
    </comment>
  </commentList>
</comments>
</file>

<file path=xl/sharedStrings.xml><?xml version="1.0" encoding="utf-8"?>
<sst xmlns="http://schemas.openxmlformats.org/spreadsheetml/2006/main" count="3434" uniqueCount="202">
  <si>
    <t>電話番号</t>
  </si>
  <si>
    <t>その他特記事項</t>
  </si>
  <si>
    <t>需要者窓口
連絡先</t>
  </si>
  <si>
    <t>主任技術者名
連絡先</t>
  </si>
  <si>
    <t>料金種別</t>
  </si>
  <si>
    <t>契約電力</t>
  </si>
  <si>
    <t>供給電気方式</t>
  </si>
  <si>
    <t>ピークシフト電力</t>
  </si>
  <si>
    <t>パルス受給の要否</t>
  </si>
  <si>
    <t>接続送電
サービス</t>
  </si>
  <si>
    <t>予備送電
サービスＡ</t>
  </si>
  <si>
    <t>予備送電
サービスＢ</t>
  </si>
  <si>
    <t>今回：</t>
  </si>
  <si>
    <t>従来：</t>
  </si>
  <si>
    <t>受電設備容量（合計）</t>
  </si>
  <si>
    <t>負荷設備容量（合計）</t>
  </si>
  <si>
    <t>接続受電電力の計画値および接続供給電力の計画値</t>
  </si>
  <si>
    <t>○○部</t>
  </si>
  <si>
    <t>発電設備容量（合計）</t>
  </si>
  <si>
    <t>(内自家補相当分)</t>
  </si>
  <si>
    <t>　※１：当該需要者について，契約に係る需要家識別番号等（弊社との電気需給契約・託送供給契約等,お客さまを</t>
  </si>
  <si>
    <t>否</t>
  </si>
  <si>
    <t>△△部</t>
  </si>
  <si>
    <r>
      <t>需要家識別番号等</t>
    </r>
    <r>
      <rPr>
        <vertAlign val="superscript"/>
        <sz val="12"/>
        <color indexed="8"/>
        <rFont val="ＭＳ ゴシック"/>
        <family val="3"/>
      </rPr>
      <t>※１</t>
    </r>
  </si>
  <si>
    <t>供給地点
（財産責任分界点）</t>
  </si>
  <si>
    <t>接続供給契約申込書別紙（需要場所の概要）</t>
  </si>
  <si>
    <t>電気の使用住所
（需要場所）</t>
  </si>
  <si>
    <t>所属</t>
  </si>
  <si>
    <t>氏名</t>
  </si>
  <si>
    <t>kＷ</t>
  </si>
  <si>
    <t>kＷ</t>
  </si>
  <si>
    <t>Ｖ</t>
  </si>
  <si>
    <t>Ｖ</t>
  </si>
  <si>
    <t>kＶＡ</t>
  </si>
  <si>
    <t>kＶＡ</t>
  </si>
  <si>
    <t>　　　　特定できる番号）を左詰めでご記入下さい。</t>
  </si>
  <si>
    <t>契約電力の変更（設備変更あり）</t>
  </si>
  <si>
    <r>
      <t>平成</t>
    </r>
    <r>
      <rPr>
        <sz val="12"/>
        <color indexed="10"/>
        <rFont val="ＭＳ ゴシック"/>
        <family val="3"/>
      </rPr>
      <t>＊＊</t>
    </r>
    <r>
      <rPr>
        <sz val="12"/>
        <rFont val="ＭＳ ゴシック"/>
        <family val="3"/>
      </rPr>
      <t>年</t>
    </r>
    <r>
      <rPr>
        <sz val="12"/>
        <color indexed="10"/>
        <rFont val="ＭＳ ゴシック"/>
        <family val="3"/>
      </rPr>
      <t>＊＊</t>
    </r>
    <r>
      <rPr>
        <sz val="12"/>
        <rFont val="ＭＳ ゴシック"/>
        <family val="3"/>
      </rPr>
      <t>月</t>
    </r>
    <r>
      <rPr>
        <sz val="12"/>
        <color indexed="10"/>
        <rFont val="ＭＳ ゴシック"/>
        <family val="3"/>
      </rPr>
      <t>＊＊</t>
    </r>
    <r>
      <rPr>
        <sz val="12"/>
        <rFont val="ＭＳ ゴシック"/>
        <family val="3"/>
      </rPr>
      <t>日</t>
    </r>
  </si>
  <si>
    <t>標準</t>
  </si>
  <si>
    <t>交流３相３線式</t>
  </si>
  <si>
    <t>別紙のとおり</t>
  </si>
  <si>
    <t>□□部</t>
  </si>
  <si>
    <t>負荷設備の減少による、最大需要電力の減少</t>
  </si>
  <si>
    <t>申込番号:</t>
  </si>
  <si>
    <t>（</t>
  </si>
  <si>
    <t>）</t>
  </si>
  <si>
    <t>（</t>
  </si>
  <si>
    <t>）</t>
  </si>
  <si>
    <t>　　　　特定できる番号）を左詰めでご記入下さい。</t>
  </si>
  <si>
    <t>御中</t>
  </si>
  <si>
    <t>接　続　供　給　契　約　申　込　書</t>
  </si>
  <si>
    <t>　接続供給に関する契約について，貴社の託送供給約款，給電指令時の不足電力の補給に係る要綱および託送に伴う余剰電力の購入に係る要綱を承認のうえ，以下のとおり申込みます。
　なお，受電側接続検討との同時申込みでない場合，受電側接続検討の過程での確認事項等を前提として申込みます。</t>
  </si>
  <si>
    <t>１．契約者等</t>
  </si>
  <si>
    <t>契　　約　　者　　名</t>
  </si>
  <si>
    <t>名　　称　：</t>
  </si>
  <si>
    <t>役　　職　：</t>
  </si>
  <si>
    <t>氏　　名　：　</t>
  </si>
  <si>
    <t>住　　所　：</t>
  </si>
  <si>
    <r>
      <t xml:space="preserve">連　　絡　　者　　名
</t>
    </r>
    <r>
      <rPr>
        <sz val="10"/>
        <color indexed="8"/>
        <rFont val="ＭＳ ゴシック"/>
        <family val="3"/>
      </rPr>
      <t>（事務的内容と技術的内容で別の方への連絡をご要望の場合は併記ください）</t>
    </r>
  </si>
  <si>
    <t>所　　属　：</t>
  </si>
  <si>
    <t xml:space="preserve">氏　　名　： </t>
  </si>
  <si>
    <t>電話・FAX ：</t>
  </si>
  <si>
    <t>E-mail    ：</t>
  </si>
  <si>
    <t>２．申込内容</t>
  </si>
  <si>
    <t>接続供給の開始希望日</t>
  </si>
  <si>
    <t>別紙のとおり</t>
  </si>
  <si>
    <t>受電側接続検討との
同時申込</t>
  </si>
  <si>
    <t>接続供給契約に付随する余剰電力購入に関する契約の締結希望</t>
  </si>
  <si>
    <t>変動範囲超過電力料金についての特別措置に関する適用希望</t>
  </si>
  <si>
    <t>受電地点・供給地点ごとの事項</t>
  </si>
  <si>
    <t>申込件数</t>
  </si>
  <si>
    <t>受電地点</t>
  </si>
  <si>
    <t>供給地点</t>
  </si>
  <si>
    <t>地点の追加</t>
  </si>
  <si>
    <t>件</t>
  </si>
  <si>
    <t>地点の廃止</t>
  </si>
  <si>
    <t>契約受電電力または
契約電力の変更</t>
  </si>
  <si>
    <t>契約受電電力または契約電力の変更を伴わない設備変更</t>
  </si>
  <si>
    <t>その他の変更
（　　　　　　　）</t>
  </si>
  <si>
    <t>特記事項</t>
  </si>
  <si>
    <t>申込みおよびその実施に際して得た情報は，託送供給を実施する目的以外には使用いたしません。</t>
  </si>
  <si>
    <t>希望しない</t>
  </si>
  <si>
    <r>
      <t>平成</t>
    </r>
    <r>
      <rPr>
        <sz val="11"/>
        <color indexed="10"/>
        <rFont val="ＭＳ ゴシック"/>
        <family val="3"/>
      </rPr>
      <t>＊＊</t>
    </r>
    <r>
      <rPr>
        <sz val="11"/>
        <color indexed="8"/>
        <rFont val="ＭＳ ゴシック"/>
        <family val="3"/>
      </rPr>
      <t>年</t>
    </r>
    <r>
      <rPr>
        <sz val="11"/>
        <color indexed="10"/>
        <rFont val="ＭＳ ゴシック"/>
        <family val="3"/>
      </rPr>
      <t>＊＊</t>
    </r>
    <r>
      <rPr>
        <sz val="11"/>
        <color indexed="8"/>
        <rFont val="ＭＳ ゴシック"/>
        <family val="3"/>
      </rPr>
      <t>月</t>
    </r>
    <r>
      <rPr>
        <sz val="11"/>
        <color indexed="10"/>
        <rFont val="ＭＳ ゴシック"/>
        <family val="3"/>
      </rPr>
      <t>＊＊</t>
    </r>
    <r>
      <rPr>
        <sz val="11"/>
        <color indexed="8"/>
        <rFont val="ＭＳ ゴシック"/>
        <family val="3"/>
      </rPr>
      <t>日</t>
    </r>
  </si>
  <si>
    <t>東京電力株式会社</t>
  </si>
  <si>
    <t>○○株式会社</t>
  </si>
  <si>
    <t>代表取締役</t>
  </si>
  <si>
    <t>○○　○○</t>
  </si>
  <si>
    <r>
      <t>〒</t>
    </r>
    <r>
      <rPr>
        <sz val="11"/>
        <color indexed="10"/>
        <rFont val="ＭＳ ゴシック"/>
        <family val="3"/>
      </rPr>
      <t>○○○－○○○○　○○県○○市○－○－○</t>
    </r>
  </si>
  <si>
    <t>●●　●●</t>
  </si>
  <si>
    <r>
      <t>〒</t>
    </r>
    <r>
      <rPr>
        <sz val="11"/>
        <color indexed="10"/>
        <rFont val="ＭＳ ゴシック"/>
        <family val="3"/>
      </rPr>
      <t>○○○－○○○○　○○県○○市○－○－○</t>
    </r>
  </si>
  <si>
    <t>＊＊－＊＊＊＊－＊＊＊＊</t>
  </si>
  <si>
    <t>*****＠****.co.jp</t>
  </si>
  <si>
    <t>従来どおり</t>
  </si>
  <si>
    <r>
      <t>その他の変更
（</t>
    </r>
    <r>
      <rPr>
        <sz val="11"/>
        <color indexed="10"/>
        <rFont val="ＭＳ ゴシック"/>
        <family val="3"/>
      </rPr>
      <t>名義変更</t>
    </r>
    <r>
      <rPr>
        <sz val="11"/>
        <color indexed="8"/>
        <rFont val="ＭＳ ゴシック"/>
        <family val="3"/>
      </rPr>
      <t>）</t>
    </r>
  </si>
  <si>
    <t>△△株式会社　△△ビル</t>
  </si>
  <si>
    <t>△△県△△市△－△－△</t>
  </si>
  <si>
    <t>需要者の施設した第１号柱上の●●電力の架空引込線と需要者の開閉器電源側接続点</t>
  </si>
  <si>
    <t>kＷ</t>
  </si>
  <si>
    <t>kＷ</t>
  </si>
  <si>
    <t>(  700  )</t>
  </si>
  <si>
    <t>Ｖ</t>
  </si>
  <si>
    <t>kＶＡ</t>
  </si>
  <si>
    <t>kＶＡ</t>
  </si>
  <si>
    <t>kＷ</t>
  </si>
  <si>
    <t>△△　△△</t>
  </si>
  <si>
    <t>00-0000-0000</t>
  </si>
  <si>
    <t>□□　□□</t>
  </si>
  <si>
    <t>　　　　特定できる番号）を左詰めでご記入下さい。</t>
  </si>
  <si>
    <t xml:space="preserve"> </t>
  </si>
  <si>
    <t>（選択して下さい）</t>
  </si>
  <si>
    <t>申込内容</t>
  </si>
  <si>
    <t>需要者の名称</t>
  </si>
  <si>
    <t>申込内容</t>
  </si>
  <si>
    <t>供給電圧</t>
  </si>
  <si>
    <t>計量電圧</t>
  </si>
  <si>
    <t>接続供給
開始希望日　　　　　　　　　　　　　　　　　　　　　　　　　　　　　　　　　　　　　　　　　　　　　　　　　　　　　　　　　　　　　　　　　　　　　　　　　　　　　　</t>
  </si>
  <si>
    <t>地点の削除</t>
  </si>
  <si>
    <t>会社・所属</t>
  </si>
  <si>
    <r>
      <t>（カタカナ）</t>
    </r>
    <r>
      <rPr>
        <sz val="9"/>
        <rFont val="ＭＳ ゴシック"/>
        <family val="3"/>
      </rPr>
      <t>※全角</t>
    </r>
  </si>
  <si>
    <t>kＷ</t>
  </si>
  <si>
    <t>需要者の名称</t>
  </si>
  <si>
    <r>
      <t xml:space="preserve">連　　絡　　者　　名
</t>
    </r>
    <r>
      <rPr>
        <sz val="10"/>
        <rFont val="ＭＳ ゴシック"/>
        <family val="3"/>
      </rPr>
      <t>（事務的内容と技術的内容で別の方への連絡をご要望の場合は併記ください）</t>
    </r>
  </si>
  <si>
    <r>
      <t>供給地点特定番号</t>
    </r>
    <r>
      <rPr>
        <sz val="9"/>
        <rFont val="ＭＳ ゴシック"/>
        <family val="3"/>
      </rPr>
      <t>*半角22桁</t>
    </r>
  </si>
  <si>
    <t>託送供給等約款における需要者に関する事項の遵守について承諾いただいているか</t>
  </si>
  <si>
    <t>平成　　年　 月　 日</t>
  </si>
  <si>
    <t>〒</t>
  </si>
  <si>
    <t>需要抑制ＢＧコード</t>
  </si>
  <si>
    <t>需要抑制ＢＧ名称</t>
  </si>
  <si>
    <t>需要者と電力需給に関する契約等を締結している契約者の名称</t>
  </si>
  <si>
    <t>上記契約者の小売電気事業者コード</t>
  </si>
  <si>
    <t>需要抑制量調整供給兼基本契約申込書別紙【需要場所の概要】（連記式）</t>
  </si>
  <si>
    <t>No</t>
  </si>
  <si>
    <t>需要抑制量調整供給開始希望日</t>
  </si>
  <si>
    <r>
      <t>需要者の</t>
    </r>
    <r>
      <rPr>
        <sz val="11"/>
        <rFont val="ＭＳ Ｐゴシック"/>
        <family val="3"/>
      </rPr>
      <t>名称</t>
    </r>
  </si>
  <si>
    <r>
      <rPr>
        <sz val="11"/>
        <rFont val="ＭＳ Ｐゴシック"/>
        <family val="3"/>
      </rPr>
      <t>供給地点特定番号
＊22桁
ｽﾍﾟｰｽ等入力しないで下さい</t>
    </r>
  </si>
  <si>
    <t>需要場所</t>
  </si>
  <si>
    <t>託送供給等約款における
需要者に関する事項の遵守に
ついて承諾いただいているか</t>
  </si>
  <si>
    <t>パルス受給
の要否</t>
  </si>
  <si>
    <t>需要者窓口連絡先</t>
  </si>
  <si>
    <t>需要者と電力需給
に関する契約等を
締結している
契約者の名称</t>
  </si>
  <si>
    <t>左記契約者の
小売電気
事業者コード</t>
  </si>
  <si>
    <t>カタカナ　※全角</t>
  </si>
  <si>
    <t>漢字</t>
  </si>
  <si>
    <t>郵便
番号</t>
  </si>
  <si>
    <t>都道
府県</t>
  </si>
  <si>
    <t>住　　所</t>
  </si>
  <si>
    <t>所属</t>
  </si>
  <si>
    <t>氏名</t>
  </si>
  <si>
    <t>電話番号</t>
  </si>
  <si>
    <t>予備項目１</t>
  </si>
  <si>
    <t>予備項目２</t>
  </si>
  <si>
    <t>予備項目３</t>
  </si>
  <si>
    <t>予備項目４</t>
  </si>
  <si>
    <t>予備項目５</t>
  </si>
  <si>
    <t>予備項目６</t>
  </si>
  <si>
    <t>予備項目７</t>
  </si>
  <si>
    <t>予備項目８</t>
  </si>
  <si>
    <t>予備項目９</t>
  </si>
  <si>
    <t>予備項目１０</t>
  </si>
  <si>
    <t>予備項目Ａ</t>
  </si>
  <si>
    <t>予備項目Ｂ</t>
  </si>
  <si>
    <t>0（例）</t>
  </si>
  <si>
    <t>○○カブシキガイシャ　△△ビル</t>
  </si>
  <si>
    <t>○○株式会社　△△ビル</t>
  </si>
  <si>
    <t>0310112040112345678901</t>
  </si>
  <si>
    <t>1350016</t>
  </si>
  <si>
    <t>○○県</t>
  </si>
  <si>
    <t>○○市○－○－○</t>
  </si>
  <si>
    <t>需要者に承諾いただいている</t>
  </si>
  <si>
    <t>03-5678-1234</t>
  </si>
  <si>
    <t>*******</t>
  </si>
  <si>
    <t>**************</t>
  </si>
  <si>
    <t>***********</t>
  </si>
  <si>
    <t>需要抑制
ＢＧ名称</t>
  </si>
  <si>
    <t>需要抑制
ＢＧコード</t>
  </si>
  <si>
    <t>需要抑制量調整供給兼基本契約申込書別紙【需要場所の概要】</t>
  </si>
  <si>
    <t>需要抑制量調整供給
開始希望日　　　　　　　　　　　　　　　　　　　　　　　　　　　　　　　　　　　　　　　　　　　　　　　　　　　　　　　　　　　　　　　　　　　　　　　　　　　　　　</t>
  </si>
  <si>
    <t>上記契約者の需要ＢＧコード</t>
  </si>
  <si>
    <t>※</t>
  </si>
  <si>
    <t>方式１</t>
  </si>
  <si>
    <t>方式２</t>
  </si>
  <si>
    <t>地点の追加</t>
  </si>
  <si>
    <t>地点の削除</t>
  </si>
  <si>
    <t>その他の変更</t>
  </si>
  <si>
    <t>左記契約者の
需要ＢＧコード</t>
  </si>
  <si>
    <t>D****</t>
  </si>
  <si>
    <t>L****</t>
  </si>
  <si>
    <t>２．契約の要件に関する確認</t>
  </si>
  <si>
    <t>需要抑制量調整受電電力
（最大値）</t>
  </si>
  <si>
    <t>需　要　抑　制　量　調　整　供　給　兼　基　本　契　約　申　込　書</t>
  </si>
  <si>
    <t xml:space="preserve">　需要抑制量調整供給等に関する契約について，貴社の託送供給等約款を承認のうえ，以下のとおり申込みます。
</t>
  </si>
  <si>
    <t>需要抑制契約者名</t>
  </si>
  <si>
    <t>需要抑制量調整供給の開始希望日</t>
  </si>
  <si>
    <t>需要抑制量調整供給に係る需要抑制を行なう地点ごとの事項</t>
  </si>
  <si>
    <t>需要抑制量調整受電電力
（最大値）
（kW）</t>
  </si>
  <si>
    <t>３．申込内容</t>
  </si>
  <si>
    <r>
      <t>インバランス</t>
    </r>
    <r>
      <rPr>
        <sz val="11"/>
        <rFont val="ＭＳ Ｐゴシック"/>
        <family val="3"/>
      </rPr>
      <t xml:space="preserve">
切り分け方法
（方式１、方式２）
※</t>
    </r>
  </si>
  <si>
    <t>需要抑制量調整供給契約を希望するにあたり
託送供給等約款８（契約の要件）(3)の適合状況</t>
  </si>
  <si>
    <t>本申込書を受領する一般送配電事業者は，需要抑制量調整供給等の申込みおよび実施に際して得た情報を，託送供給，電力量調整供給または再生可能エネルギー電気卸供給約款にもとづく再生可能エネルギー電気卸供給を実施する目的以外に使用いたしません。</t>
  </si>
  <si>
    <t>インバランス切り分け方法
（方式１、方式２）※</t>
  </si>
  <si>
    <t>需要抑制量調整受電計画差対応補給電力量および需要抑制量調整受電計画差対応余剰電力量の算定方法のうち、託送供給等約款30（電力および電力量の算定）の(18)イによる方法を「方式１」とし，(18)ロによる方法を「方式２」として選択してください。</t>
  </si>
  <si>
    <r>
      <t>※需要抑制量調整受電計画差対応補給電力量および需要抑制量調整受電計画差対応余剰電力量の算定方法のうち、託送供給等約款30（電力および電力量の算定）</t>
    </r>
    <r>
      <rPr>
        <sz val="11"/>
        <rFont val="ＭＳ Ｐゴシック"/>
        <family val="3"/>
      </rPr>
      <t>の(18)イによる方法を「方式１」とし，(18)ロによる方法を「方式２」として選択してください。</t>
    </r>
  </si>
</sst>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quot;kV&quot;"/>
    <numFmt numFmtId="179" formatCode="#,##0_ ;[Red]\-#,##0\ "/>
    <numFmt numFmtId="180" formatCode="#,##0&quot;kW&quot;"/>
    <numFmt numFmtId="181" formatCode="#,##0&quot;kVA&quot;"/>
    <numFmt numFmtId="182" formatCode="yy/mm/dd\ hh:mm:ss"/>
    <numFmt numFmtId="183" formatCode="_(&quot;$&quot;* #,##0_);_(&quot;$&quot;* \(#,##0\);_(&quot;$&quot;* &quot;-&quot;_);_(@_)"/>
    <numFmt numFmtId="184" formatCode="m/d"/>
    <numFmt numFmtId="185" formatCode="#,##0;\-#,##0;\-"/>
    <numFmt numFmtId="186" formatCode="#,##0;\-#,##0;&quot;-&quot;"/>
    <numFmt numFmtId="187" formatCode="_(* #,##0_);_(* \(#,##0\);_(* &quot;-&quot;_);_(@_)"/>
    <numFmt numFmtId="188" formatCode="_(&quot;$&quot;* #,##0.00_);_(&quot;$&quot;* \(#,##0.00\);_(&quot;$&quot;* &quot;-&quot;??_);_(@_)"/>
    <numFmt numFmtId="189" formatCode="#,##0.000;[Red]\(#,##0.000\)"/>
    <numFmt numFmtId="190" formatCode="mmmm\-yy"/>
    <numFmt numFmtId="191" formatCode="0.00_)"/>
    <numFmt numFmtId="192" formatCode="&quot;SFr.&quot;#,##0;[Red]&quot;SFr.&quot;\-#,##0"/>
    <numFmt numFmtId="193" formatCode="&quot;SFr.&quot;#,##0.00;[Red]&quot;SFr.&quot;\-#,##0.00"/>
    <numFmt numFmtId="194" formatCode="&quot;\&quot;#,##0.00;[Red]\-&quot;\&quot;#,##0.00"/>
    <numFmt numFmtId="195" formatCode="&quot;\&quot;#,##0;[Red]\-&quot;\&quot;#,##0"/>
    <numFmt numFmtId="196" formatCode="\\#,##0.00;[Red]&quot;\-&quot;#,##0.00"/>
    <numFmt numFmtId="197" formatCode="0_)"/>
    <numFmt numFmtId="198" formatCode="\(#,##0,\)"/>
    <numFmt numFmtId="199" formatCode="#,###&quot;台&quot;"/>
    <numFmt numFmtId="200" formatCode="mmm\-yyyy"/>
    <numFmt numFmtId="201" formatCode="##\-##"/>
    <numFmt numFmtId="202" formatCode="##\-"/>
    <numFmt numFmtId="203" formatCode="00\-000000000\-00000000000"/>
    <numFmt numFmtId="204" formatCode="00000000000\-00000000000"/>
    <numFmt numFmtId="205" formatCode="0\3\-0\1\-\1\2\3\4\5\60\-\1\2\3\4\5\6\7\8\9\1\1"/>
    <numFmt numFmtId="206" formatCode="00\-00\-000000\-00000000000"/>
    <numFmt numFmtId="207" formatCode="00\-00\-0000000\-00000000000"/>
    <numFmt numFmtId="208" formatCode="&quot;〒&quot;@"/>
    <numFmt numFmtId="209" formatCode="00\-00\-00\-0000\-0000\-0000\-0000"/>
    <numFmt numFmtId="210" formatCode="00\-0000\-0000\-0000\-0000\-0000"/>
    <numFmt numFmtId="211" formatCode="000\-0000"/>
    <numFmt numFmtId="212" formatCode="&quot;〒&quot;000\-0000"/>
    <numFmt numFmtId="213" formatCode="0_ "/>
    <numFmt numFmtId="214" formatCode="yyyy&quot;年&quot;m&quot;月&quot;d&quot;日&quot;;@"/>
    <numFmt numFmtId="215" formatCode="[&lt;=999]000;[&lt;=9999]000\-00;000\-0000"/>
    <numFmt numFmtId="216" formatCode="[&lt;=99999999]####\-####;\(00\)\ ####\-####"/>
    <numFmt numFmtId="217" formatCode="&quot;Yes&quot;;&quot;Yes&quot;;&quot;No&quot;"/>
    <numFmt numFmtId="218" formatCode="&quot;True&quot;;&quot;True&quot;;&quot;False&quot;"/>
    <numFmt numFmtId="219" formatCode="&quot;On&quot;;&quot;On&quot;;&quot;Off&quot;"/>
    <numFmt numFmtId="220" formatCode="[$€-2]\ #,##0.00_);[Red]\([$€-2]\ #,##0.00\)"/>
  </numFmts>
  <fonts count="11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8"/>
      <name val="ＭＳ Ｐゴシック"/>
      <family val="3"/>
    </font>
    <font>
      <sz val="11"/>
      <name val="ＭＳ ゴシック"/>
      <family val="3"/>
    </font>
    <font>
      <sz val="12"/>
      <color indexed="8"/>
      <name val="ＭＳ ゴシック"/>
      <family val="3"/>
    </font>
    <font>
      <sz val="11"/>
      <color indexed="8"/>
      <name val="ＭＳ ゴシック"/>
      <family val="3"/>
    </font>
    <font>
      <sz val="10"/>
      <color indexed="8"/>
      <name val="ＭＳ ゴシック"/>
      <family val="3"/>
    </font>
    <font>
      <vertAlign val="superscript"/>
      <sz val="12"/>
      <color indexed="8"/>
      <name val="ＭＳ ゴシック"/>
      <family val="3"/>
    </font>
    <font>
      <sz val="9"/>
      <color indexed="8"/>
      <name val="ＭＳ Ｐゴシック"/>
      <family val="3"/>
    </font>
    <font>
      <sz val="12"/>
      <color indexed="10"/>
      <name val="ＭＳ ゴシック"/>
      <family val="3"/>
    </font>
    <font>
      <sz val="11"/>
      <color indexed="10"/>
      <name val="ＭＳ ゴシック"/>
      <family val="3"/>
    </font>
    <font>
      <sz val="9"/>
      <color indexed="10"/>
      <name val="ＭＳ Ｐゴシック"/>
      <family val="3"/>
    </font>
    <font>
      <sz val="14"/>
      <color indexed="8"/>
      <name val="ＭＳ ゴシック"/>
      <family val="3"/>
    </font>
    <font>
      <sz val="9"/>
      <name val="ＭＳ Ｐゴシック"/>
      <family val="3"/>
    </font>
    <font>
      <sz val="12"/>
      <name val="ＭＳ ゴシック"/>
      <family val="3"/>
    </font>
    <font>
      <sz val="10"/>
      <color indexed="10"/>
      <name val="ＭＳ ゴシック"/>
      <family val="3"/>
    </font>
    <font>
      <b/>
      <sz val="11"/>
      <color indexed="8"/>
      <name val="ＭＳ ゴシック"/>
      <family val="3"/>
    </font>
    <font>
      <b/>
      <sz val="16"/>
      <color indexed="8"/>
      <name val="ＭＳ ゴシック"/>
      <family val="3"/>
    </font>
    <font>
      <sz val="9"/>
      <color indexed="8"/>
      <name val="ＭＳ ゴシック"/>
      <family val="3"/>
    </font>
    <font>
      <u val="single"/>
      <sz val="8"/>
      <color indexed="8"/>
      <name val="ＭＳ ゴシック"/>
      <family val="3"/>
    </font>
    <font>
      <b/>
      <sz val="11"/>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明朝"/>
      <family val="1"/>
    </font>
    <font>
      <sz val="10"/>
      <name val="Arial"/>
      <family val="2"/>
    </font>
    <font>
      <sz val="8"/>
      <name val="Arial"/>
      <family val="2"/>
    </font>
    <font>
      <b/>
      <sz val="12"/>
      <name val="Arial"/>
      <family val="2"/>
    </font>
    <font>
      <sz val="7"/>
      <name val="Small Fonts"/>
      <family val="2"/>
    </font>
    <font>
      <sz val="10"/>
      <color indexed="8"/>
      <name val="ＭＳ Ｐゴシック"/>
      <family val="3"/>
    </font>
    <font>
      <u val="single"/>
      <sz val="10"/>
      <color indexed="12"/>
      <name val="ＭＳ Ｐゴシック"/>
      <family val="3"/>
    </font>
    <font>
      <sz val="9"/>
      <name val="ＭＳ ゴシック"/>
      <family val="3"/>
    </font>
    <font>
      <sz val="9"/>
      <color indexed="9"/>
      <name val="ＭＳ Ｐゴシック"/>
      <family val="3"/>
    </font>
    <font>
      <sz val="18"/>
      <name val="明朝"/>
      <family val="1"/>
    </font>
    <font>
      <sz val="12"/>
      <name val="Times New Roman"/>
      <family val="1"/>
    </font>
    <font>
      <sz val="12"/>
      <name val="Tms Rmn"/>
      <family val="1"/>
    </font>
    <font>
      <sz val="10"/>
      <color indexed="8"/>
      <name val="Arial"/>
      <family val="2"/>
    </font>
    <font>
      <sz val="12"/>
      <name val="Arial"/>
      <family val="2"/>
    </font>
    <font>
      <sz val="9"/>
      <name val="Times New Roman"/>
      <family val="1"/>
    </font>
    <font>
      <sz val="10"/>
      <name val="明朝"/>
      <family val="1"/>
    </font>
    <font>
      <sz val="14"/>
      <name val="明朝"/>
      <family val="1"/>
    </font>
    <font>
      <sz val="10"/>
      <name val="Times New Roman"/>
      <family val="1"/>
    </font>
    <font>
      <b/>
      <sz val="12"/>
      <color indexed="9"/>
      <name val="Times New Roman"/>
      <family val="1"/>
    </font>
    <font>
      <u val="single"/>
      <sz val="8.25"/>
      <color indexed="12"/>
      <name val="ＭＳ ゴシック"/>
      <family val="3"/>
    </font>
    <font>
      <sz val="10"/>
      <name val="ＭＳ ゴシック"/>
      <family val="3"/>
    </font>
    <font>
      <b/>
      <i/>
      <sz val="16"/>
      <name val="Helv"/>
      <family val="2"/>
    </font>
    <font>
      <sz val="10"/>
      <name val="MS Sans Serif"/>
      <family val="2"/>
    </font>
    <font>
      <b/>
      <sz val="10"/>
      <name val="MS Sans Serif"/>
      <family val="2"/>
    </font>
    <font>
      <sz val="8"/>
      <color indexed="16"/>
      <name val="Century Schoolbook"/>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i/>
      <sz val="10"/>
      <name val="Times New Roman"/>
      <family val="1"/>
    </font>
    <font>
      <b/>
      <sz val="11"/>
      <name val="Helv"/>
      <family val="2"/>
    </font>
    <font>
      <b/>
      <sz val="9"/>
      <name val="Times New Roman"/>
      <family val="1"/>
    </font>
    <font>
      <sz val="14"/>
      <name val="System"/>
      <family val="0"/>
    </font>
    <font>
      <b/>
      <sz val="9"/>
      <color indexed="9"/>
      <name val="ＭＳ Ｐゴシック"/>
      <family val="3"/>
    </font>
    <font>
      <sz val="9"/>
      <color indexed="60"/>
      <name val="ＭＳ Ｐゴシック"/>
      <family val="3"/>
    </font>
    <font>
      <u val="single"/>
      <sz val="8.25"/>
      <color indexed="12"/>
      <name val="ＭＳ Ｐゴシック"/>
      <family val="3"/>
    </font>
    <font>
      <u val="single"/>
      <sz val="10"/>
      <color indexed="12"/>
      <name val="Arial"/>
      <family val="2"/>
    </font>
    <font>
      <sz val="10"/>
      <name val="ＭＳ Ｐゴシック"/>
      <family val="3"/>
    </font>
    <font>
      <sz val="9"/>
      <color indexed="52"/>
      <name val="ＭＳ Ｐゴシック"/>
      <family val="3"/>
    </font>
    <font>
      <sz val="11"/>
      <color indexed="20"/>
      <name val="HG丸ｺﾞｼｯｸM-PRO"/>
      <family val="3"/>
    </font>
    <font>
      <sz val="9"/>
      <color indexed="20"/>
      <name val="ＭＳ Ｐゴシック"/>
      <family val="3"/>
    </font>
    <font>
      <sz val="12"/>
      <name val="細明朝体"/>
      <family val="3"/>
    </font>
    <font>
      <b/>
      <sz val="9"/>
      <color indexed="52"/>
      <name val="ＭＳ Ｐゴシック"/>
      <family val="3"/>
    </font>
    <font>
      <b/>
      <sz val="9"/>
      <color indexed="8"/>
      <name val="ＭＳ Ｐゴシック"/>
      <family val="3"/>
    </font>
    <font>
      <b/>
      <sz val="9"/>
      <color indexed="63"/>
      <name val="ＭＳ Ｐゴシック"/>
      <family val="3"/>
    </font>
    <font>
      <sz val="10"/>
      <color indexed="12"/>
      <name val="細明朝体"/>
      <family val="3"/>
    </font>
    <font>
      <sz val="10"/>
      <color indexed="10"/>
      <name val="細明朝体"/>
      <family val="3"/>
    </font>
    <font>
      <i/>
      <sz val="9"/>
      <color indexed="23"/>
      <name val="ＭＳ Ｐゴシック"/>
      <family val="3"/>
    </font>
    <font>
      <sz val="10"/>
      <name val="System"/>
      <family val="0"/>
    </font>
    <font>
      <sz val="10"/>
      <name val="ＭＳ ・団"/>
      <family val="1"/>
    </font>
    <font>
      <sz val="9"/>
      <color indexed="62"/>
      <name val="ＭＳ Ｐゴシック"/>
      <family val="3"/>
    </font>
    <font>
      <sz val="11"/>
      <color indexed="8"/>
      <name val="HG丸ｺﾞｼｯｸM-PRO"/>
      <family val="3"/>
    </font>
    <font>
      <sz val="11"/>
      <name val="明朝"/>
      <family val="1"/>
    </font>
    <font>
      <sz val="10"/>
      <name val="Courier"/>
      <family val="3"/>
    </font>
    <font>
      <sz val="12"/>
      <name val="ＭＳ Ｐゴシック"/>
      <family val="3"/>
    </font>
    <font>
      <sz val="9"/>
      <color indexed="17"/>
      <name val="ＭＳ Ｐゴシック"/>
      <family val="3"/>
    </font>
    <font>
      <sz val="10"/>
      <name val="ＭＳ 明朝"/>
      <family val="1"/>
    </font>
    <font>
      <b/>
      <sz val="11"/>
      <name val="ＭＳ ゴシック"/>
      <family val="3"/>
    </font>
    <font>
      <b/>
      <sz val="16"/>
      <name val="ＭＳ ゴシック"/>
      <family val="3"/>
    </font>
    <font>
      <strike/>
      <sz val="11"/>
      <name val="ＭＳ ゴシック"/>
      <family val="3"/>
    </font>
    <font>
      <sz val="14"/>
      <name val="ＭＳ ゴシック"/>
      <family val="3"/>
    </font>
    <font>
      <sz val="14"/>
      <name val="ＭＳ Ｐゴシック"/>
      <family val="3"/>
    </font>
    <font>
      <i/>
      <sz val="9"/>
      <color indexed="8"/>
      <name val="ＭＳ Ｐゴシック"/>
      <family val="3"/>
    </font>
    <font>
      <i/>
      <sz val="11"/>
      <color indexed="9"/>
      <name val="ＭＳ Ｐゴシック"/>
      <family val="3"/>
    </font>
    <font>
      <i/>
      <sz val="11"/>
      <color indexed="8"/>
      <name val="ＭＳ Ｐゴシック"/>
      <family val="3"/>
    </font>
    <font>
      <sz val="12"/>
      <color indexed="8"/>
      <name val="ＭＳ Ｐゴシック"/>
      <family val="3"/>
    </font>
    <font>
      <b/>
      <sz val="9"/>
      <name val="ＭＳ Ｐゴシック"/>
      <family val="3"/>
    </font>
    <font>
      <b/>
      <sz val="11"/>
      <name val="ＭＳ Ｐゴシック"/>
      <family val="3"/>
    </font>
    <font>
      <b/>
      <sz val="10"/>
      <name val="ＭＳ Ｐゴシック"/>
      <family val="3"/>
    </font>
    <font>
      <sz val="11"/>
      <name val="Wingdings"/>
      <family val="0"/>
    </font>
    <font>
      <sz val="11"/>
      <color indexed="10"/>
      <name val="HG丸ｺﾞｼｯｸM-PRO"/>
      <family val="3"/>
    </font>
    <font>
      <sz val="9"/>
      <color indexed="10"/>
      <name val="HG丸ｺﾞｼｯｸM-PRO"/>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0"/>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15"/>
        <bgColor indexed="64"/>
      </patternFill>
    </fill>
    <fill>
      <patternFill patternType="solid">
        <fgColor indexed="62"/>
        <bgColor indexed="64"/>
      </patternFill>
    </fill>
    <fill>
      <patternFill patternType="solid">
        <fgColor indexed="55"/>
        <bgColor indexed="64"/>
      </patternFill>
    </fill>
    <fill>
      <patternFill patternType="gray0625">
        <fgColor indexed="23"/>
      </patternFill>
    </fill>
    <fill>
      <patternFill patternType="solid">
        <fgColor indexed="9"/>
        <bgColor indexed="64"/>
      </patternFill>
    </fill>
    <fill>
      <patternFill patternType="solid">
        <fgColor indexed="13"/>
        <bgColor indexed="64"/>
      </patternFill>
    </fill>
  </fills>
  <borders count="84">
    <border>
      <left/>
      <right/>
      <top/>
      <bottom/>
      <diagonal/>
    </border>
    <border>
      <left/>
      <right style="hair"/>
      <top style="thin"/>
      <bottom style="hair"/>
    </border>
    <border>
      <left/>
      <right/>
      <top style="medium"/>
      <bottom style="medium"/>
    </border>
    <border>
      <left/>
      <right/>
      <top style="medium">
        <color indexed="8"/>
      </top>
      <bottom style="medium">
        <color indexed="8"/>
      </bottom>
    </border>
    <border>
      <left/>
      <right/>
      <top style="thin"/>
      <bottom style="thin"/>
    </border>
    <border>
      <left/>
      <right/>
      <top style="thin">
        <color indexed="8"/>
      </top>
      <bottom style="thin">
        <color indexed="8"/>
      </bottom>
    </border>
    <border>
      <left style="thin"/>
      <right style="thin"/>
      <top style="thin"/>
      <bottom style="thin"/>
    </border>
    <border>
      <left/>
      <right/>
      <top/>
      <bottom style="mediu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top style="thin"/>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style="hair"/>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tted"/>
      <right style="dotted"/>
      <top style="dotted"/>
      <bottom style="dotted"/>
    </border>
    <border>
      <left style="thin"/>
      <right/>
      <top/>
      <bottom/>
    </border>
    <border>
      <left>
        <color indexed="63"/>
      </left>
      <right>
        <color indexed="63"/>
      </right>
      <top>
        <color indexed="63"/>
      </top>
      <bottom style="thin"/>
    </border>
    <border>
      <left>
        <color indexed="63"/>
      </left>
      <right>
        <color indexed="63"/>
      </right>
      <top style="thin"/>
      <bottom style="hair"/>
    </border>
    <border>
      <left>
        <color indexed="63"/>
      </left>
      <right style="thin"/>
      <top style="thin"/>
      <bottom style="hair"/>
    </border>
    <border>
      <left style="thin"/>
      <right style="dotted"/>
      <top style="hair"/>
      <bottom style="thin"/>
    </border>
    <border>
      <left style="dotted"/>
      <right style="dotted"/>
      <top style="hair"/>
      <bottom style="thin"/>
    </border>
    <border>
      <left style="dotted"/>
      <right style="thin"/>
      <top style="hair"/>
      <bottom style="thin"/>
    </border>
    <border>
      <left>
        <color indexed="63"/>
      </left>
      <right>
        <color indexed="63"/>
      </right>
      <top style="hair"/>
      <bottom style="hair"/>
    </border>
    <border>
      <left style="thin"/>
      <right>
        <color indexed="63"/>
      </right>
      <top>
        <color indexed="63"/>
      </top>
      <bottom style="thin"/>
    </border>
    <border>
      <left>
        <color indexed="63"/>
      </left>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style="hair"/>
    </border>
    <border>
      <left>
        <color indexed="63"/>
      </left>
      <right>
        <color indexed="63"/>
      </right>
      <top style="thin"/>
      <bottom>
        <color indexed="63"/>
      </bottom>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style="thin"/>
      <right>
        <color indexed="63"/>
      </right>
      <top style="thin"/>
      <bottom>
        <color indexed="63"/>
      </bottom>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hair"/>
    </border>
    <border>
      <left>
        <color indexed="63"/>
      </left>
      <right>
        <color indexed="63"/>
      </right>
      <top>
        <color indexed="63"/>
      </top>
      <bottom style="hair"/>
    </border>
    <border>
      <left style="thin"/>
      <right style="thin"/>
      <top style="thin"/>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dotted"/>
    </border>
    <border>
      <left style="thin"/>
      <right style="thin"/>
      <top style="dotted"/>
      <bottom style="thin"/>
    </border>
    <border>
      <left style="thin"/>
      <right style="thin"/>
      <top>
        <color indexed="63"/>
      </top>
      <bottom style="dotted"/>
    </border>
    <border>
      <left style="thin"/>
      <right>
        <color indexed="63"/>
      </right>
      <top style="hair"/>
      <bottom style="hair"/>
    </border>
    <border>
      <left style="thin"/>
      <right style="thin"/>
      <top style="hair"/>
      <bottom style="hair"/>
    </border>
    <border>
      <left style="thin"/>
      <right style="thin"/>
      <top>
        <color indexed="63"/>
      </top>
      <bottom>
        <color indexed="63"/>
      </bottom>
    </border>
    <border>
      <left style="hair"/>
      <right>
        <color indexed="63"/>
      </right>
      <top style="thin"/>
      <bottom style="hair"/>
    </border>
    <border>
      <left>
        <color indexed="63"/>
      </left>
      <right style="hair"/>
      <top style="hair"/>
      <bottom style="thin"/>
    </border>
    <border>
      <left style="hair"/>
      <right>
        <color indexed="63"/>
      </right>
      <top style="hair"/>
      <bottom style="thin"/>
    </border>
    <border>
      <left style="hair"/>
      <right>
        <color indexed="63"/>
      </right>
      <top style="hair"/>
      <bottom>
        <color indexed="63"/>
      </bottom>
    </border>
    <border>
      <left style="hair"/>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style="hair"/>
      <right>
        <color indexed="63"/>
      </right>
      <top style="hair"/>
      <bottom style="hair"/>
    </border>
    <border>
      <left>
        <color indexed="63"/>
      </left>
      <right style="hair"/>
      <top>
        <color indexed="63"/>
      </top>
      <bottom style="thin"/>
    </border>
  </borders>
  <cellStyleXfs count="113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5" fillId="2" borderId="0" applyNumberFormat="0" applyBorder="0" applyAlignment="0" applyProtection="0"/>
    <xf numFmtId="0" fontId="5" fillId="2" borderId="0" applyNumberFormat="0" applyBorder="0" applyAlignment="0" applyProtection="0"/>
    <xf numFmtId="0" fontId="11" fillId="2" borderId="0" applyNumberFormat="0" applyBorder="0" applyAlignment="0" applyProtection="0"/>
    <xf numFmtId="0" fontId="5"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1" fillId="3" borderId="0" applyNumberFormat="0" applyBorder="0" applyAlignment="0" applyProtection="0"/>
    <xf numFmtId="0" fontId="5"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11" fillId="4" borderId="0" applyNumberFormat="0" applyBorder="0" applyAlignment="0" applyProtection="0"/>
    <xf numFmtId="0" fontId="5"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1" fillId="5" borderId="0" applyNumberFormat="0" applyBorder="0" applyAlignment="0" applyProtection="0"/>
    <xf numFmtId="0" fontId="5"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1" fillId="6" borderId="0" applyNumberFormat="0" applyBorder="0" applyAlignment="0" applyProtection="0"/>
    <xf numFmtId="0" fontId="5"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1" fillId="7" borderId="0" applyNumberFormat="0" applyBorder="0" applyAlignment="0" applyProtection="0"/>
    <xf numFmtId="0" fontId="5"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11" fillId="8" borderId="0" applyNumberFormat="0" applyBorder="0" applyAlignment="0" applyProtection="0"/>
    <xf numFmtId="0" fontId="5"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1" fillId="9" borderId="0" applyNumberFormat="0" applyBorder="0" applyAlignment="0" applyProtection="0"/>
    <xf numFmtId="0" fontId="5"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1" fillId="10" borderId="0" applyNumberFormat="0" applyBorder="0" applyAlignment="0" applyProtection="0"/>
    <xf numFmtId="0" fontId="5"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1" fillId="5" borderId="0" applyNumberFormat="0" applyBorder="0" applyAlignment="0" applyProtection="0"/>
    <xf numFmtId="0" fontId="5"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11" fillId="8" borderId="0" applyNumberFormat="0" applyBorder="0" applyAlignment="0" applyProtection="0"/>
    <xf numFmtId="0" fontId="5"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1" fillId="11" borderId="0" applyNumberFormat="0" applyBorder="0" applyAlignment="0" applyProtection="0"/>
    <xf numFmtId="0" fontId="5"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47" fillId="12" borderId="0" applyNumberFormat="0" applyBorder="0" applyAlignment="0" applyProtection="0"/>
    <xf numFmtId="0" fontId="24"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47" fillId="9" borderId="0" applyNumberFormat="0" applyBorder="0" applyAlignment="0" applyProtection="0"/>
    <xf numFmtId="0" fontId="24"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47" fillId="10" borderId="0" applyNumberFormat="0" applyBorder="0" applyAlignment="0" applyProtection="0"/>
    <xf numFmtId="0" fontId="24"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47" fillId="13" borderId="0" applyNumberFormat="0" applyBorder="0" applyAlignment="0" applyProtection="0"/>
    <xf numFmtId="0" fontId="24"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47" fillId="14" borderId="0" applyNumberFormat="0" applyBorder="0" applyAlignment="0" applyProtection="0"/>
    <xf numFmtId="0" fontId="24"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47" fillId="15" borderId="0" applyNumberFormat="0" applyBorder="0" applyAlignment="0" applyProtection="0"/>
    <xf numFmtId="0" fontId="24"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48" fillId="0" borderId="0" applyProtection="0">
      <alignment horizontal="right" vertical="center"/>
    </xf>
    <xf numFmtId="0" fontId="49" fillId="0" borderId="0" applyNumberFormat="0" applyFill="0" applyBorder="0" applyProtection="0">
      <alignment vertical="center"/>
    </xf>
    <xf numFmtId="0" fontId="50" fillId="0" borderId="0" applyNumberFormat="0" applyFill="0" applyBorder="0" applyAlignment="0" applyProtection="0"/>
    <xf numFmtId="185" fontId="51" fillId="0" borderId="0" applyFill="0" applyBorder="0">
      <alignment vertical="center"/>
      <protection/>
    </xf>
    <xf numFmtId="186" fontId="51" fillId="0" borderId="0" applyFill="0" applyBorder="0" applyAlignment="0">
      <protection/>
    </xf>
    <xf numFmtId="185" fontId="51" fillId="0" borderId="0" applyFill="0" applyBorder="0">
      <alignment vertical="center"/>
      <protection/>
    </xf>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87" fontId="52" fillId="0" borderId="0" applyFont="0" applyFill="0" applyBorder="0" applyAlignment="0" applyProtection="0"/>
    <xf numFmtId="41" fontId="52" fillId="0" borderId="0" applyFont="0" applyFill="0" applyBorder="0" applyAlignment="0" applyProtection="0"/>
    <xf numFmtId="187" fontId="52" fillId="0" borderId="0" applyFont="0" applyFill="0" applyBorder="0" applyAlignment="0" applyProtection="0"/>
    <xf numFmtId="41" fontId="52"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183" fontId="40" fillId="0" borderId="0" applyFont="0" applyFill="0" applyBorder="0" applyAlignment="0" applyProtection="0"/>
    <xf numFmtId="183" fontId="40" fillId="0" borderId="0" applyFont="0" applyFill="0" applyBorder="0" applyAlignment="0" applyProtection="0"/>
    <xf numFmtId="183" fontId="52" fillId="0" borderId="0" applyFont="0" applyFill="0" applyBorder="0" applyAlignment="0" applyProtection="0"/>
    <xf numFmtId="183" fontId="52" fillId="0" borderId="0" applyFont="0" applyFill="0" applyBorder="0" applyAlignment="0" applyProtection="0"/>
    <xf numFmtId="188" fontId="40" fillId="0" borderId="0" applyFont="0" applyFill="0" applyBorder="0" applyAlignment="0" applyProtection="0"/>
    <xf numFmtId="0" fontId="53" fillId="0" borderId="0">
      <alignment horizontal="left"/>
      <protection/>
    </xf>
    <xf numFmtId="0" fontId="54" fillId="0" borderId="1" applyNumberFormat="0" applyFont="0" applyBorder="0">
      <alignment horizontal="center" vertical="center"/>
      <protection/>
    </xf>
    <xf numFmtId="0" fontId="0" fillId="0" borderId="0" applyBorder="0">
      <alignment/>
      <protection/>
    </xf>
    <xf numFmtId="0" fontId="55" fillId="0" borderId="0" applyFont="0" applyBorder="0">
      <alignment/>
      <protection/>
    </xf>
    <xf numFmtId="0" fontId="55" fillId="0" borderId="0" applyFont="0" applyBorder="0">
      <alignment/>
      <protection/>
    </xf>
    <xf numFmtId="0" fontId="55" fillId="0" borderId="0" applyFont="0" applyBorder="0">
      <alignment/>
      <protection/>
    </xf>
    <xf numFmtId="0" fontId="56" fillId="0" borderId="0">
      <alignment vertical="center"/>
      <protection/>
    </xf>
    <xf numFmtId="38" fontId="41" fillId="16" borderId="0" applyNumberFormat="0" applyBorder="0" applyAlignment="0" applyProtection="0"/>
    <xf numFmtId="0" fontId="57" fillId="17" borderId="0">
      <alignment/>
      <protection/>
    </xf>
    <xf numFmtId="0" fontId="42" fillId="0" borderId="2" applyNumberFormat="0" applyAlignment="0" applyProtection="0"/>
    <xf numFmtId="0" fontId="42" fillId="0" borderId="2" applyNumberFormat="0" applyAlignment="0" applyProtection="0"/>
    <xf numFmtId="0" fontId="42" fillId="0" borderId="3" applyNumberFormat="0" applyProtection="0">
      <alignment vertical="center"/>
    </xf>
    <xf numFmtId="0" fontId="42" fillId="0" borderId="3" applyNumberFormat="0" applyProtection="0">
      <alignment vertical="center"/>
    </xf>
    <xf numFmtId="0" fontId="42" fillId="0" borderId="4">
      <alignment horizontal="left" vertical="center"/>
      <protection/>
    </xf>
    <xf numFmtId="0" fontId="42" fillId="0" borderId="4">
      <alignment horizontal="left" vertical="center"/>
      <protection/>
    </xf>
    <xf numFmtId="0" fontId="42" fillId="0" borderId="5">
      <alignment horizontal="left" vertical="center"/>
      <protection/>
    </xf>
    <xf numFmtId="0" fontId="42" fillId="0" borderId="5">
      <alignment horizontal="left" vertical="center"/>
      <protection/>
    </xf>
    <xf numFmtId="0" fontId="58" fillId="0" borderId="0" applyNumberFormat="0" applyFill="0" applyBorder="0" applyAlignment="0" applyProtection="0"/>
    <xf numFmtId="0" fontId="59" fillId="0" borderId="0" applyBorder="0">
      <alignment/>
      <protection/>
    </xf>
    <xf numFmtId="10" fontId="41" fillId="18" borderId="6" applyNumberFormat="0" applyBorder="0" applyAlignment="0" applyProtection="0"/>
    <xf numFmtId="0" fontId="59" fillId="0" borderId="0">
      <alignment/>
      <protection/>
    </xf>
    <xf numFmtId="189" fontId="0" fillId="0" borderId="0" applyFont="0" applyFill="0" applyBorder="0" applyAlignment="0" applyProtection="0"/>
    <xf numFmtId="190" fontId="0" fillId="0" borderId="0" applyFont="0" applyFill="0" applyBorder="0" applyAlignment="0" applyProtection="0"/>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37" fontId="43" fillId="0" borderId="0">
      <alignment/>
      <protection/>
    </xf>
    <xf numFmtId="184" fontId="40" fillId="0" borderId="0">
      <alignment/>
      <protection/>
    </xf>
    <xf numFmtId="184" fontId="40" fillId="0" borderId="0">
      <alignment/>
      <protection/>
    </xf>
    <xf numFmtId="191" fontId="60" fillId="0" borderId="0">
      <alignment/>
      <protection/>
    </xf>
    <xf numFmtId="191" fontId="60" fillId="0" borderId="0">
      <alignment/>
      <protection/>
    </xf>
    <xf numFmtId="0" fontId="40" fillId="0" borderId="0">
      <alignment/>
      <protection/>
    </xf>
    <xf numFmtId="10" fontId="40" fillId="0" borderId="0" applyFont="0" applyFill="0" applyBorder="0" applyAlignment="0" applyProtection="0"/>
    <xf numFmtId="4" fontId="53" fillId="0" borderId="0">
      <alignment horizontal="right"/>
      <protection/>
    </xf>
    <xf numFmtId="0" fontId="61" fillId="0" borderId="0" applyNumberFormat="0" applyFont="0" applyFill="0" applyBorder="0" applyAlignment="0" applyProtection="0"/>
    <xf numFmtId="0" fontId="62" fillId="0" borderId="7">
      <alignment horizontal="center"/>
      <protection/>
    </xf>
    <xf numFmtId="4" fontId="63" fillId="0" borderId="0">
      <alignment horizontal="right"/>
      <protection/>
    </xf>
    <xf numFmtId="4" fontId="64" fillId="19" borderId="8" applyNumberFormat="0" applyProtection="0">
      <alignment vertical="center"/>
    </xf>
    <xf numFmtId="4" fontId="65" fillId="19" borderId="8" applyNumberFormat="0" applyProtection="0">
      <alignment vertical="center"/>
    </xf>
    <xf numFmtId="4" fontId="64" fillId="19" borderId="8" applyNumberFormat="0" applyProtection="0">
      <alignment horizontal="left" vertical="center" indent="1"/>
    </xf>
    <xf numFmtId="0" fontId="64" fillId="19" borderId="8" applyNumberFormat="0" applyProtection="0">
      <alignment horizontal="left" vertical="top" indent="1"/>
    </xf>
    <xf numFmtId="4" fontId="64" fillId="20" borderId="0" applyNumberFormat="0" applyProtection="0">
      <alignment horizontal="left" vertical="center" indent="1"/>
    </xf>
    <xf numFmtId="4" fontId="51" fillId="3" borderId="8" applyNumberFormat="0" applyProtection="0">
      <alignment horizontal="right" vertical="center"/>
    </xf>
    <xf numFmtId="4" fontId="51" fillId="9" borderId="8" applyNumberFormat="0" applyProtection="0">
      <alignment horizontal="right" vertical="center"/>
    </xf>
    <xf numFmtId="4" fontId="51" fillId="21" borderId="8" applyNumberFormat="0" applyProtection="0">
      <alignment horizontal="right" vertical="center"/>
    </xf>
    <xf numFmtId="4" fontId="51" fillId="11" borderId="8" applyNumberFormat="0" applyProtection="0">
      <alignment horizontal="right" vertical="center"/>
    </xf>
    <xf numFmtId="4" fontId="51" fillId="15" borderId="8" applyNumberFormat="0" applyProtection="0">
      <alignment horizontal="right" vertical="center"/>
    </xf>
    <xf numFmtId="4" fontId="51" fillId="22" borderId="8" applyNumberFormat="0" applyProtection="0">
      <alignment horizontal="right" vertical="center"/>
    </xf>
    <xf numFmtId="4" fontId="51" fillId="23" borderId="8" applyNumberFormat="0" applyProtection="0">
      <alignment horizontal="right" vertical="center"/>
    </xf>
    <xf numFmtId="4" fontId="51" fillId="24" borderId="8" applyNumberFormat="0" applyProtection="0">
      <alignment horizontal="right" vertical="center"/>
    </xf>
    <xf numFmtId="4" fontId="51" fillId="10" borderId="8" applyNumberFormat="0" applyProtection="0">
      <alignment horizontal="right" vertical="center"/>
    </xf>
    <xf numFmtId="4" fontId="64" fillId="25" borderId="9" applyNumberFormat="0" applyProtection="0">
      <alignment horizontal="left" vertical="center" indent="1"/>
    </xf>
    <xf numFmtId="4" fontId="51" fillId="26" borderId="0" applyNumberFormat="0" applyProtection="0">
      <alignment horizontal="left" vertical="center" indent="1"/>
    </xf>
    <xf numFmtId="4" fontId="66" fillId="27" borderId="0" applyNumberFormat="0" applyProtection="0">
      <alignment horizontal="left" vertical="center" indent="1"/>
    </xf>
    <xf numFmtId="4" fontId="51" fillId="20" borderId="8" applyNumberFormat="0" applyProtection="0">
      <alignment horizontal="right" vertical="center"/>
    </xf>
    <xf numFmtId="4" fontId="51" fillId="26" borderId="0" applyNumberFormat="0" applyProtection="0">
      <alignment horizontal="left" vertical="center" indent="1"/>
    </xf>
    <xf numFmtId="4" fontId="51" fillId="20" borderId="0" applyNumberFormat="0" applyProtection="0">
      <alignment horizontal="left" vertical="center" indent="1"/>
    </xf>
    <xf numFmtId="0" fontId="40" fillId="27" borderId="8" applyNumberFormat="0" applyProtection="0">
      <alignment horizontal="left" vertical="center" indent="1"/>
    </xf>
    <xf numFmtId="0" fontId="40" fillId="27" borderId="8" applyNumberFormat="0" applyProtection="0">
      <alignment horizontal="left" vertical="top" indent="1"/>
    </xf>
    <xf numFmtId="0" fontId="40" fillId="20" borderId="8" applyNumberFormat="0" applyProtection="0">
      <alignment horizontal="left" vertical="center" indent="1"/>
    </xf>
    <xf numFmtId="0" fontId="40" fillId="20" borderId="8" applyNumberFormat="0" applyProtection="0">
      <alignment horizontal="left" vertical="top" indent="1"/>
    </xf>
    <xf numFmtId="0" fontId="40" fillId="8" borderId="8" applyNumberFormat="0" applyProtection="0">
      <alignment horizontal="left" vertical="center" indent="1"/>
    </xf>
    <xf numFmtId="0" fontId="40" fillId="8" borderId="8" applyNumberFormat="0" applyProtection="0">
      <alignment horizontal="left" vertical="top" indent="1"/>
    </xf>
    <xf numFmtId="0" fontId="40" fillId="26" borderId="8" applyNumberFormat="0" applyProtection="0">
      <alignment horizontal="left" vertical="center" indent="1"/>
    </xf>
    <xf numFmtId="0" fontId="40" fillId="26" borderId="8" applyNumberFormat="0" applyProtection="0">
      <alignment horizontal="left" vertical="top" indent="1"/>
    </xf>
    <xf numFmtId="4" fontId="51" fillId="18" borderId="8" applyNumberFormat="0" applyProtection="0">
      <alignment vertical="center"/>
    </xf>
    <xf numFmtId="4" fontId="67" fillId="18" borderId="8" applyNumberFormat="0" applyProtection="0">
      <alignment vertical="center"/>
    </xf>
    <xf numFmtId="4" fontId="51" fillId="18" borderId="8" applyNumberFormat="0" applyProtection="0">
      <alignment horizontal="left" vertical="center" indent="1"/>
    </xf>
    <xf numFmtId="0" fontId="51" fillId="18" borderId="8" applyNumberFormat="0" applyProtection="0">
      <alignment horizontal="left" vertical="top" indent="1"/>
    </xf>
    <xf numFmtId="4" fontId="51" fillId="26" borderId="8" applyNumberFormat="0" applyProtection="0">
      <alignment horizontal="right" vertical="center"/>
    </xf>
    <xf numFmtId="4" fontId="67" fillId="26" borderId="8" applyNumberFormat="0" applyProtection="0">
      <alignment horizontal="right" vertical="center"/>
    </xf>
    <xf numFmtId="4" fontId="51" fillId="20" borderId="8" applyNumberFormat="0" applyProtection="0">
      <alignment horizontal="left" vertical="center" indent="1"/>
    </xf>
    <xf numFmtId="0" fontId="51" fillId="20" borderId="8" applyNumberFormat="0" applyProtection="0">
      <alignment horizontal="left" vertical="top" indent="1"/>
    </xf>
    <xf numFmtId="4" fontId="68" fillId="28" borderId="0" applyNumberFormat="0" applyProtection="0">
      <alignment horizontal="left" vertical="center" indent="1"/>
    </xf>
    <xf numFmtId="4" fontId="69" fillId="26" borderId="8" applyNumberFormat="0" applyProtection="0">
      <alignment horizontal="right" vertical="center"/>
    </xf>
    <xf numFmtId="0" fontId="70" fillId="0" borderId="0">
      <alignment horizontal="left"/>
      <protection/>
    </xf>
    <xf numFmtId="1" fontId="56" fillId="0" borderId="0" applyBorder="0">
      <alignment horizontal="left" vertical="top" wrapText="1"/>
      <protection/>
    </xf>
    <xf numFmtId="0" fontId="61" fillId="0" borderId="0">
      <alignment/>
      <protection/>
    </xf>
    <xf numFmtId="0" fontId="71" fillId="0" borderId="0">
      <alignment/>
      <protection/>
    </xf>
    <xf numFmtId="0" fontId="72" fillId="0" borderId="0">
      <alignment horizontal="center"/>
      <protection/>
    </xf>
    <xf numFmtId="192" fontId="0" fillId="0" borderId="0" applyFont="0" applyFill="0" applyBorder="0" applyAlignment="0" applyProtection="0"/>
    <xf numFmtId="193" fontId="0" fillId="0" borderId="0" applyFont="0" applyFill="0" applyBorder="0" applyAlignment="0" applyProtection="0"/>
    <xf numFmtId="0" fontId="46" fillId="0" borderId="0">
      <alignment vertical="center"/>
      <protection/>
    </xf>
    <xf numFmtId="0" fontId="24" fillId="29" borderId="0" applyNumberFormat="0" applyBorder="0" applyAlignment="0" applyProtection="0"/>
    <xf numFmtId="0" fontId="24" fillId="29" borderId="0" applyNumberFormat="0" applyBorder="0" applyAlignment="0" applyProtection="0"/>
    <xf numFmtId="0" fontId="47" fillId="29" borderId="0" applyNumberFormat="0" applyBorder="0" applyAlignment="0" applyProtection="0"/>
    <xf numFmtId="0" fontId="24"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47" fillId="21" borderId="0" applyNumberFormat="0" applyBorder="0" applyAlignment="0" applyProtection="0"/>
    <xf numFmtId="0" fontId="24"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47" fillId="23" borderId="0" applyNumberFormat="0" applyBorder="0" applyAlignment="0" applyProtection="0"/>
    <xf numFmtId="0" fontId="24"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47" fillId="13" borderId="0" applyNumberFormat="0" applyBorder="0" applyAlignment="0" applyProtection="0"/>
    <xf numFmtId="0" fontId="24"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47" fillId="14" borderId="0" applyNumberFormat="0" applyBorder="0" applyAlignment="0" applyProtection="0"/>
    <xf numFmtId="0" fontId="24"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47" fillId="22" borderId="0" applyNumberFormat="0" applyBorder="0" applyAlignment="0" applyProtection="0"/>
    <xf numFmtId="0" fontId="24"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198" fontId="73" fillId="0" borderId="10" applyFont="0" applyFill="0" applyBorder="0" applyAlignment="0" applyProtection="0"/>
    <xf numFmtId="0" fontId="40" fillId="0" borderId="0">
      <alignment/>
      <protection/>
    </xf>
    <xf numFmtId="0" fontId="4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30" borderId="11" applyNumberFormat="0" applyAlignment="0" applyProtection="0"/>
    <xf numFmtId="0" fontId="26" fillId="30" borderId="11" applyNumberFormat="0" applyAlignment="0" applyProtection="0"/>
    <xf numFmtId="0" fontId="74" fillId="30" borderId="11" applyNumberFormat="0" applyAlignment="0" applyProtection="0"/>
    <xf numFmtId="0" fontId="26" fillId="30" borderId="11" applyNumberFormat="0" applyAlignment="0" applyProtection="0"/>
    <xf numFmtId="0" fontId="74" fillId="30" borderId="11" applyNumberFormat="0" applyAlignment="0" applyProtection="0"/>
    <xf numFmtId="0" fontId="74" fillId="30" borderId="11" applyNumberFormat="0" applyAlignment="0" applyProtection="0"/>
    <xf numFmtId="0" fontId="26" fillId="30" borderId="11" applyNumberFormat="0" applyAlignment="0" applyProtection="0"/>
    <xf numFmtId="0" fontId="26" fillId="30" borderId="11" applyNumberFormat="0" applyAlignment="0" applyProtection="0"/>
    <xf numFmtId="0" fontId="26" fillId="30" borderId="11" applyNumberFormat="0" applyAlignment="0" applyProtection="0"/>
    <xf numFmtId="0" fontId="74" fillId="30" borderId="11" applyNumberFormat="0" applyAlignment="0" applyProtection="0"/>
    <xf numFmtId="0" fontId="74" fillId="30" borderId="11" applyNumberFormat="0" applyAlignment="0" applyProtection="0"/>
    <xf numFmtId="0" fontId="74" fillId="30" borderId="11" applyNumberFormat="0" applyAlignment="0" applyProtection="0"/>
    <xf numFmtId="0" fontId="74" fillId="30" borderId="11" applyNumberFormat="0" applyAlignment="0" applyProtection="0"/>
    <xf numFmtId="0" fontId="26" fillId="30" borderId="11" applyNumberFormat="0" applyAlignment="0" applyProtection="0"/>
    <xf numFmtId="0" fontId="26" fillId="30" borderId="11" applyNumberFormat="0" applyAlignment="0" applyProtection="0"/>
    <xf numFmtId="0" fontId="26" fillId="30" borderId="11" applyNumberFormat="0" applyAlignment="0" applyProtection="0"/>
    <xf numFmtId="0" fontId="27" fillId="19" borderId="0" applyNumberFormat="0" applyBorder="0" applyAlignment="0" applyProtection="0"/>
    <xf numFmtId="0" fontId="27" fillId="19" borderId="0" applyNumberFormat="0" applyBorder="0" applyAlignment="0" applyProtection="0"/>
    <xf numFmtId="0" fontId="75" fillId="19" borderId="0" applyNumberFormat="0" applyBorder="0" applyAlignment="0" applyProtection="0"/>
    <xf numFmtId="0" fontId="27"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4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0" fillId="18" borderId="12" applyNumberFormat="0" applyFont="0" applyAlignment="0" applyProtection="0"/>
    <xf numFmtId="0" fontId="5" fillId="18" borderId="12" applyNumberFormat="0" applyFont="0" applyAlignment="0" applyProtection="0"/>
    <xf numFmtId="0" fontId="78" fillId="18" borderId="12" applyNumberFormat="0" applyFont="0" applyAlignment="0" applyProtection="0"/>
    <xf numFmtId="0" fontId="5" fillId="18" borderId="12" applyNumberFormat="0" applyFont="0" applyAlignment="0" applyProtection="0"/>
    <xf numFmtId="0" fontId="5" fillId="18" borderId="12" applyNumberFormat="0" applyFont="0" applyAlignment="0" applyProtection="0"/>
    <xf numFmtId="0" fontId="78" fillId="18" borderId="12" applyNumberFormat="0" applyFont="0" applyAlignment="0" applyProtection="0"/>
    <xf numFmtId="0" fontId="78" fillId="18" borderId="12" applyNumberFormat="0" applyFont="0" applyAlignment="0" applyProtection="0"/>
    <xf numFmtId="0" fontId="5" fillId="18" borderId="12" applyNumberFormat="0" applyFont="0" applyAlignment="0" applyProtection="0"/>
    <xf numFmtId="0" fontId="5" fillId="18" borderId="12" applyNumberFormat="0" applyFont="0" applyAlignment="0" applyProtection="0"/>
    <xf numFmtId="0" fontId="5" fillId="18" borderId="12" applyNumberFormat="0" applyFont="0" applyAlignment="0" applyProtection="0"/>
    <xf numFmtId="0" fontId="5" fillId="18" borderId="12" applyNumberFormat="0" applyFont="0" applyAlignment="0" applyProtection="0"/>
    <xf numFmtId="0" fontId="5" fillId="18" borderId="12" applyNumberFormat="0" applyFont="0" applyAlignment="0" applyProtection="0"/>
    <xf numFmtId="0" fontId="5" fillId="18" borderId="12" applyNumberFormat="0" applyFont="0" applyAlignment="0" applyProtection="0"/>
    <xf numFmtId="0" fontId="5" fillId="18" borderId="12" applyNumberFormat="0" applyFont="0" applyAlignment="0" applyProtection="0"/>
    <xf numFmtId="0" fontId="5" fillId="18" borderId="12" applyNumberFormat="0" applyFont="0" applyAlignment="0" applyProtection="0"/>
    <xf numFmtId="0" fontId="5" fillId="18" borderId="12" applyNumberFormat="0" applyFont="0" applyAlignment="0" applyProtection="0"/>
    <xf numFmtId="0" fontId="5" fillId="18" borderId="12" applyNumberFormat="0" applyFont="0" applyAlignment="0" applyProtection="0"/>
    <xf numFmtId="0" fontId="5" fillId="18" borderId="12" applyNumberFormat="0" applyFont="0" applyAlignment="0" applyProtection="0"/>
    <xf numFmtId="0" fontId="5" fillId="18" borderId="12" applyNumberFormat="0" applyFont="0" applyAlignment="0" applyProtection="0"/>
    <xf numFmtId="0" fontId="5" fillId="18" borderId="12" applyNumberFormat="0" applyFont="0" applyAlignment="0" applyProtection="0"/>
    <xf numFmtId="0" fontId="78" fillId="18" borderId="12" applyNumberFormat="0" applyFont="0" applyAlignment="0" applyProtection="0"/>
    <xf numFmtId="0" fontId="78" fillId="18" borderId="12" applyNumberFormat="0" applyFont="0" applyAlignment="0" applyProtection="0"/>
    <xf numFmtId="0" fontId="5" fillId="18" borderId="12" applyNumberFormat="0" applyFont="0" applyAlignment="0" applyProtection="0"/>
    <xf numFmtId="0" fontId="5" fillId="18" borderId="12" applyNumberFormat="0" applyFont="0" applyAlignment="0" applyProtection="0"/>
    <xf numFmtId="0" fontId="78" fillId="18" borderId="12" applyNumberFormat="0" applyFont="0" applyAlignment="0" applyProtection="0"/>
    <xf numFmtId="0" fontId="78" fillId="18" borderId="12" applyNumberFormat="0" applyFont="0" applyAlignment="0" applyProtection="0"/>
    <xf numFmtId="0" fontId="5" fillId="18" borderId="12" applyNumberFormat="0" applyFont="0" applyAlignment="0" applyProtection="0"/>
    <xf numFmtId="0" fontId="5" fillId="18" borderId="12" applyNumberFormat="0" applyFont="0" applyAlignment="0" applyProtection="0"/>
    <xf numFmtId="0" fontId="5" fillId="18" borderId="12" applyNumberFormat="0" applyFont="0" applyAlignment="0" applyProtection="0"/>
    <xf numFmtId="0" fontId="0" fillId="18" borderId="12" applyNumberFormat="0" applyFont="0" applyAlignment="0" applyProtection="0"/>
    <xf numFmtId="0" fontId="28" fillId="0" borderId="13" applyNumberFormat="0" applyFill="0" applyAlignment="0" applyProtection="0"/>
    <xf numFmtId="0" fontId="28" fillId="0" borderId="13" applyNumberFormat="0" applyFill="0" applyAlignment="0" applyProtection="0"/>
    <xf numFmtId="0" fontId="79" fillId="0" borderId="13" applyNumberFormat="0" applyFill="0" applyAlignment="0" applyProtection="0"/>
    <xf numFmtId="0" fontId="28" fillId="0" borderId="13" applyNumberFormat="0" applyFill="0" applyAlignment="0" applyProtection="0"/>
    <xf numFmtId="0" fontId="79" fillId="0" borderId="13" applyNumberFormat="0" applyFill="0" applyAlignment="0" applyProtection="0"/>
    <xf numFmtId="0" fontId="79"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79" fillId="0" borderId="13" applyNumberFormat="0" applyFill="0" applyAlignment="0" applyProtection="0"/>
    <xf numFmtId="0" fontId="79" fillId="0" borderId="13" applyNumberFormat="0" applyFill="0" applyAlignment="0" applyProtection="0"/>
    <xf numFmtId="0" fontId="79" fillId="0" borderId="13" applyNumberFormat="0" applyFill="0" applyAlignment="0" applyProtection="0"/>
    <xf numFmtId="0" fontId="79"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9" fillId="3" borderId="0" applyNumberFormat="0" applyBorder="0" applyAlignment="0" applyProtection="0"/>
    <xf numFmtId="0" fontId="80" fillId="3" borderId="0" applyNumberFormat="0" applyBorder="0" applyAlignment="0" applyProtection="0"/>
    <xf numFmtId="0" fontId="81" fillId="3" borderId="0" applyNumberFormat="0" applyBorder="0" applyAlignment="0" applyProtection="0"/>
    <xf numFmtId="0" fontId="80"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82" fillId="0" borderId="14" applyNumberFormat="0" applyFont="0" applyFill="0" applyBorder="0" applyProtection="0">
      <alignment vertical="top" wrapText="1"/>
    </xf>
    <xf numFmtId="0" fontId="82" fillId="0" borderId="14" applyNumberFormat="0" applyFont="0" applyFill="0" applyBorder="0" applyProtection="0">
      <alignment vertical="center" wrapText="1"/>
    </xf>
    <xf numFmtId="0" fontId="30" fillId="16" borderId="15" applyNumberFormat="0" applyAlignment="0" applyProtection="0"/>
    <xf numFmtId="0" fontId="30" fillId="16" borderId="15" applyNumberFormat="0" applyAlignment="0" applyProtection="0"/>
    <xf numFmtId="0" fontId="83" fillId="16" borderId="15" applyNumberFormat="0" applyAlignment="0" applyProtection="0"/>
    <xf numFmtId="0" fontId="30" fillId="16" borderId="15" applyNumberFormat="0" applyAlignment="0" applyProtection="0"/>
    <xf numFmtId="0" fontId="83" fillId="16" borderId="15" applyNumberFormat="0" applyAlignment="0" applyProtection="0"/>
    <xf numFmtId="0" fontId="83" fillId="16" borderId="15" applyNumberFormat="0" applyAlignment="0" applyProtection="0"/>
    <xf numFmtId="0" fontId="30" fillId="16" borderId="15" applyNumberFormat="0" applyAlignment="0" applyProtection="0"/>
    <xf numFmtId="0" fontId="30" fillId="16" borderId="15" applyNumberFormat="0" applyAlignment="0" applyProtection="0"/>
    <xf numFmtId="0" fontId="30" fillId="16" borderId="15" applyNumberFormat="0" applyAlignment="0" applyProtection="0"/>
    <xf numFmtId="0" fontId="83" fillId="16" borderId="15" applyNumberFormat="0" applyAlignment="0" applyProtection="0"/>
    <xf numFmtId="0" fontId="83" fillId="16" borderId="15" applyNumberFormat="0" applyAlignment="0" applyProtection="0"/>
    <xf numFmtId="0" fontId="83" fillId="16" borderId="15" applyNumberFormat="0" applyAlignment="0" applyProtection="0"/>
    <xf numFmtId="0" fontId="83" fillId="16" borderId="15" applyNumberFormat="0" applyAlignment="0" applyProtection="0"/>
    <xf numFmtId="0" fontId="30" fillId="16" borderId="15" applyNumberFormat="0" applyAlignment="0" applyProtection="0"/>
    <xf numFmtId="0" fontId="30" fillId="16" borderId="15" applyNumberFormat="0" applyAlignment="0" applyProtection="0"/>
    <xf numFmtId="0" fontId="30" fillId="16" borderId="15" applyNumberFormat="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19" applyNumberFormat="0" applyFill="0" applyAlignment="0" applyProtection="0"/>
    <xf numFmtId="0" fontId="34" fillId="0" borderId="19" applyNumberFormat="0" applyFill="0" applyAlignment="0" applyProtection="0"/>
    <xf numFmtId="0" fontId="84" fillId="0" borderId="19" applyNumberFormat="0" applyFill="0" applyAlignment="0" applyProtection="0"/>
    <xf numFmtId="0" fontId="34" fillId="0" borderId="19" applyNumberFormat="0" applyFill="0" applyAlignment="0" applyProtection="0"/>
    <xf numFmtId="0" fontId="84" fillId="0" borderId="19" applyNumberFormat="0" applyFill="0" applyAlignment="0" applyProtection="0"/>
    <xf numFmtId="0" fontId="84" fillId="0" borderId="19"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84" fillId="0" borderId="19" applyNumberFormat="0" applyFill="0" applyAlignment="0" applyProtection="0"/>
    <xf numFmtId="0" fontId="84" fillId="0" borderId="19" applyNumberFormat="0" applyFill="0" applyAlignment="0" applyProtection="0"/>
    <xf numFmtId="0" fontId="84" fillId="0" borderId="19" applyNumberFormat="0" applyFill="0" applyAlignment="0" applyProtection="0"/>
    <xf numFmtId="0" fontId="84" fillId="0" borderId="19"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35" fillId="16" borderId="20" applyNumberFormat="0" applyAlignment="0" applyProtection="0"/>
    <xf numFmtId="0" fontId="35" fillId="16" borderId="20" applyNumberFormat="0" applyAlignment="0" applyProtection="0"/>
    <xf numFmtId="0" fontId="85" fillId="16" borderId="20" applyNumberFormat="0" applyAlignment="0" applyProtection="0"/>
    <xf numFmtId="0" fontId="35" fillId="16" borderId="20" applyNumberFormat="0" applyAlignment="0" applyProtection="0"/>
    <xf numFmtId="0" fontId="85" fillId="16" borderId="20" applyNumberFormat="0" applyAlignment="0" applyProtection="0"/>
    <xf numFmtId="0" fontId="85" fillId="16" borderId="20" applyNumberFormat="0" applyAlignment="0" applyProtection="0"/>
    <xf numFmtId="0" fontId="35" fillId="16" borderId="20" applyNumberFormat="0" applyAlignment="0" applyProtection="0"/>
    <xf numFmtId="0" fontId="35" fillId="16" borderId="20" applyNumberFormat="0" applyAlignment="0" applyProtection="0"/>
    <xf numFmtId="0" fontId="35" fillId="16" borderId="20" applyNumberFormat="0" applyAlignment="0" applyProtection="0"/>
    <xf numFmtId="0" fontId="85" fillId="16" borderId="20" applyNumberFormat="0" applyAlignment="0" applyProtection="0"/>
    <xf numFmtId="0" fontId="85" fillId="16" borderId="20" applyNumberFormat="0" applyAlignment="0" applyProtection="0"/>
    <xf numFmtId="0" fontId="85" fillId="16" borderId="20" applyNumberFormat="0" applyAlignment="0" applyProtection="0"/>
    <xf numFmtId="0" fontId="85" fillId="16" borderId="20" applyNumberFormat="0" applyAlignment="0" applyProtection="0"/>
    <xf numFmtId="0" fontId="35" fillId="16" borderId="20" applyNumberFormat="0" applyAlignment="0" applyProtection="0"/>
    <xf numFmtId="0" fontId="35" fillId="16" borderId="20" applyNumberFormat="0" applyAlignment="0" applyProtection="0"/>
    <xf numFmtId="0" fontId="35" fillId="16" borderId="20" applyNumberFormat="0" applyAlignment="0" applyProtection="0"/>
    <xf numFmtId="0" fontId="0" fillId="0" borderId="0">
      <alignment/>
      <protection/>
    </xf>
    <xf numFmtId="0" fontId="86" fillId="0" borderId="0">
      <alignment vertical="top"/>
      <protection/>
    </xf>
    <xf numFmtId="0" fontId="87" fillId="0" borderId="0" applyFill="0" applyAlignment="0">
      <protection/>
    </xf>
    <xf numFmtId="0" fontId="36" fillId="0" borderId="0" applyNumberFormat="0" applyFill="0" applyBorder="0" applyAlignment="0" applyProtection="0"/>
    <xf numFmtId="0" fontId="36" fillId="0" borderId="0" applyNumberFormat="0" applyFill="0" applyBorder="0" applyAlignment="0" applyProtection="0"/>
    <xf numFmtId="0" fontId="88" fillId="0" borderId="0" applyNumberFormat="0" applyFill="0" applyBorder="0" applyAlignment="0" applyProtection="0"/>
    <xf numFmtId="0" fontId="36"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99" fontId="89" fillId="0" borderId="21" applyFont="0" applyFill="0" applyBorder="0" applyAlignment="0" applyProtection="0"/>
    <xf numFmtId="194" fontId="90" fillId="0" borderId="0" applyFont="0" applyFill="0" applyBorder="0" applyAlignment="0" applyProtection="0"/>
    <xf numFmtId="195" fontId="90" fillId="0" borderId="0" applyFont="0" applyFill="0" applyBorder="0" applyAlignment="0" applyProtection="0"/>
    <xf numFmtId="6" fontId="0" fillId="0" borderId="0" applyFont="0" applyFill="0" applyBorder="0" applyAlignment="0" applyProtection="0"/>
    <xf numFmtId="196" fontId="0" fillId="0" borderId="0" applyFill="0" applyBorder="0" applyProtection="0">
      <alignment vertical="center"/>
    </xf>
    <xf numFmtId="8" fontId="0"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182" fontId="39" fillId="0" borderId="0" applyFill="0" applyBorder="0" applyProtection="0">
      <alignment horizontal="center" vertical="center"/>
    </xf>
    <xf numFmtId="182" fontId="39" fillId="0" borderId="22" applyFill="0" applyBorder="0" applyProtection="0">
      <alignment horizontal="center"/>
    </xf>
    <xf numFmtId="0" fontId="37" fillId="7" borderId="15" applyNumberFormat="0" applyAlignment="0" applyProtection="0"/>
    <xf numFmtId="0" fontId="37" fillId="7" borderId="15" applyNumberFormat="0" applyAlignment="0" applyProtection="0"/>
    <xf numFmtId="0" fontId="91" fillId="7" borderId="15" applyNumberFormat="0" applyAlignment="0" applyProtection="0"/>
    <xf numFmtId="0" fontId="37" fillId="7" borderId="15" applyNumberFormat="0" applyAlignment="0" applyProtection="0"/>
    <xf numFmtId="0" fontId="91" fillId="7" borderId="15" applyNumberFormat="0" applyAlignment="0" applyProtection="0"/>
    <xf numFmtId="0" fontId="91" fillId="7" borderId="15" applyNumberFormat="0" applyAlignment="0" applyProtection="0"/>
    <xf numFmtId="0" fontId="37" fillId="7" borderId="15" applyNumberFormat="0" applyAlignment="0" applyProtection="0"/>
    <xf numFmtId="0" fontId="37" fillId="7" borderId="15" applyNumberFormat="0" applyAlignment="0" applyProtection="0"/>
    <xf numFmtId="0" fontId="37" fillId="7" borderId="15" applyNumberFormat="0" applyAlignment="0" applyProtection="0"/>
    <xf numFmtId="0" fontId="91" fillId="7" borderId="15" applyNumberFormat="0" applyAlignment="0" applyProtection="0"/>
    <xf numFmtId="0" fontId="91" fillId="7" borderId="15" applyNumberFormat="0" applyAlignment="0" applyProtection="0"/>
    <xf numFmtId="0" fontId="91" fillId="7" borderId="15" applyNumberFormat="0" applyAlignment="0" applyProtection="0"/>
    <xf numFmtId="0" fontId="91" fillId="7" borderId="15" applyNumberFormat="0" applyAlignment="0" applyProtection="0"/>
    <xf numFmtId="0" fontId="37" fillId="7" borderId="15" applyNumberFormat="0" applyAlignment="0" applyProtection="0"/>
    <xf numFmtId="0" fontId="37" fillId="7" borderId="15" applyNumberFormat="0" applyAlignment="0" applyProtection="0"/>
    <xf numFmtId="0" fontId="37" fillId="7" borderId="15"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1" fillId="0" borderId="0">
      <alignment vertical="center"/>
      <protection/>
    </xf>
    <xf numFmtId="0" fontId="51" fillId="0" borderId="0">
      <alignment vertical="center"/>
      <protection/>
    </xf>
    <xf numFmtId="0" fontId="5" fillId="0" borderId="0">
      <alignment vertical="center"/>
      <protection/>
    </xf>
    <xf numFmtId="0" fontId="51" fillId="0" borderId="0">
      <alignment vertical="center"/>
      <protection/>
    </xf>
    <xf numFmtId="0" fontId="51"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1" fillId="0" borderId="0">
      <alignment vertical="center"/>
      <protection/>
    </xf>
    <xf numFmtId="0" fontId="51"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44" fillId="0" borderId="0">
      <alignment vertical="center"/>
      <protection/>
    </xf>
    <xf numFmtId="0" fontId="44" fillId="0" borderId="0">
      <alignment vertical="center"/>
      <protection/>
    </xf>
    <xf numFmtId="0" fontId="8" fillId="0" borderId="0">
      <alignment vertical="center"/>
      <protection/>
    </xf>
    <xf numFmtId="0" fontId="44" fillId="0" borderId="0">
      <alignment vertical="center"/>
      <protection/>
    </xf>
    <xf numFmtId="0" fontId="44"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4" fillId="0" borderId="0">
      <alignment vertical="center"/>
      <protection/>
    </xf>
    <xf numFmtId="0" fontId="6"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59"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59" fillId="0" borderId="0">
      <alignment vertical="center"/>
      <protection/>
    </xf>
    <xf numFmtId="0" fontId="59" fillId="0" borderId="0">
      <alignment vertical="center"/>
      <protection/>
    </xf>
    <xf numFmtId="0" fontId="92" fillId="0" borderId="0">
      <alignment vertical="center"/>
      <protection/>
    </xf>
    <xf numFmtId="0" fontId="92" fillId="0" borderId="0">
      <alignment vertical="center"/>
      <protection/>
    </xf>
    <xf numFmtId="0" fontId="0"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44" fillId="0" borderId="0">
      <alignment vertical="center"/>
      <protection/>
    </xf>
    <xf numFmtId="0" fontId="44"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4"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11"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46" fillId="0" borderId="0">
      <alignment vertical="center"/>
      <protection/>
    </xf>
    <xf numFmtId="0" fontId="0" fillId="0" borderId="0">
      <alignment/>
      <protection/>
    </xf>
    <xf numFmtId="0" fontId="46" fillId="0" borderId="0">
      <alignment vertical="center"/>
      <protection/>
    </xf>
    <xf numFmtId="0" fontId="0" fillId="0" borderId="0">
      <alignment vertical="center"/>
      <protection/>
    </xf>
    <xf numFmtId="0" fontId="0"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93" fillId="0" borderId="0">
      <alignment/>
      <protection/>
    </xf>
    <xf numFmtId="0" fontId="44" fillId="0" borderId="0">
      <alignment vertical="center"/>
      <protection/>
    </xf>
    <xf numFmtId="0" fontId="0" fillId="0" borderId="0">
      <alignment vertical="center"/>
      <protection/>
    </xf>
    <xf numFmtId="0" fontId="0" fillId="0" borderId="0">
      <alignment vertical="center"/>
      <protection/>
    </xf>
    <xf numFmtId="0" fontId="44" fillId="0" borderId="0">
      <alignment vertical="center"/>
      <protection/>
    </xf>
    <xf numFmtId="0" fontId="5" fillId="0" borderId="0">
      <alignment/>
      <protection/>
    </xf>
    <xf numFmtId="0" fontId="5" fillId="0" borderId="0">
      <alignment/>
      <protection/>
    </xf>
    <xf numFmtId="0" fontId="44" fillId="0" borderId="0">
      <alignment vertical="center"/>
      <protection/>
    </xf>
    <xf numFmtId="0" fontId="44" fillId="0" borderId="0">
      <alignment vertical="center"/>
      <protection/>
    </xf>
    <xf numFmtId="0" fontId="5" fillId="0" borderId="0">
      <alignment/>
      <protection/>
    </xf>
    <xf numFmtId="0" fontId="5"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5" fillId="0" borderId="0">
      <alignment/>
      <protection/>
    </xf>
    <xf numFmtId="0" fontId="44"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4" fillId="0" borderId="0">
      <alignment vertical="center"/>
      <protection/>
    </xf>
    <xf numFmtId="0" fontId="44"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5" fillId="0" borderId="0">
      <alignment vertical="center"/>
      <protection/>
    </xf>
    <xf numFmtId="0" fontId="8"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44" fillId="0" borderId="0">
      <alignment vertical="center"/>
      <protection/>
    </xf>
    <xf numFmtId="0" fontId="44"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93" fillId="0" borderId="0">
      <alignment/>
      <protection/>
    </xf>
    <xf numFmtId="0" fontId="93" fillId="0" borderId="0">
      <alignment/>
      <protection/>
    </xf>
    <xf numFmtId="0" fontId="0" fillId="0" borderId="0">
      <alignment/>
      <protection/>
    </xf>
    <xf numFmtId="49" fontId="59" fillId="0" borderId="0">
      <alignment vertical="top"/>
      <protection/>
    </xf>
    <xf numFmtId="0" fontId="3" fillId="0" borderId="0" applyNumberFormat="0" applyFill="0" applyBorder="0" applyAlignment="0" applyProtection="0"/>
    <xf numFmtId="197" fontId="94" fillId="0" borderId="0">
      <alignment/>
      <protection/>
    </xf>
    <xf numFmtId="197" fontId="94" fillId="0" borderId="0">
      <alignment/>
      <protection/>
    </xf>
    <xf numFmtId="0" fontId="95" fillId="0" borderId="0">
      <alignment/>
      <protection/>
    </xf>
    <xf numFmtId="0" fontId="82" fillId="0" borderId="0" applyNumberFormat="0" applyFont="0" applyBorder="0" applyAlignment="0" applyProtection="0"/>
    <xf numFmtId="0" fontId="82" fillId="31" borderId="0" applyNumberFormat="0" applyFont="0" applyBorder="0" applyAlignment="0" applyProtection="0"/>
    <xf numFmtId="0" fontId="38" fillId="4" borderId="0" applyNumberFormat="0" applyBorder="0" applyAlignment="0" applyProtection="0"/>
    <xf numFmtId="0" fontId="38" fillId="4" borderId="0" applyNumberFormat="0" applyBorder="0" applyAlignment="0" applyProtection="0"/>
    <xf numFmtId="0" fontId="96" fillId="4" borderId="0" applyNumberFormat="0" applyBorder="0" applyAlignment="0" applyProtection="0"/>
    <xf numFmtId="0" fontId="38"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93" fillId="0" borderId="0">
      <alignment/>
      <protection/>
    </xf>
    <xf numFmtId="0" fontId="97" fillId="0" borderId="0">
      <alignment/>
      <protection/>
    </xf>
    <xf numFmtId="0" fontId="0" fillId="0" borderId="0">
      <alignment vertical="center"/>
      <protection/>
    </xf>
    <xf numFmtId="0" fontId="0" fillId="0" borderId="0">
      <alignment/>
      <protection/>
    </xf>
  </cellStyleXfs>
  <cellXfs count="498">
    <xf numFmtId="0" fontId="0" fillId="0" borderId="0" xfId="0" applyAlignment="1">
      <alignment vertical="center"/>
    </xf>
    <xf numFmtId="0" fontId="7" fillId="32" borderId="0" xfId="1110" applyFont="1" applyFill="1">
      <alignment/>
      <protection/>
    </xf>
    <xf numFmtId="0" fontId="8" fillId="32" borderId="0" xfId="0" applyFont="1" applyFill="1" applyAlignment="1">
      <alignment horizontal="right" vertical="center"/>
    </xf>
    <xf numFmtId="0" fontId="7" fillId="32" borderId="23" xfId="1110" applyFont="1" applyFill="1" applyBorder="1">
      <alignment/>
      <protection/>
    </xf>
    <xf numFmtId="0" fontId="8" fillId="32" borderId="24" xfId="1110" applyFont="1" applyFill="1" applyBorder="1" applyAlignment="1">
      <alignment vertical="center" wrapText="1"/>
      <protection/>
    </xf>
    <xf numFmtId="0" fontId="8" fillId="32" borderId="25" xfId="1110" applyFont="1" applyFill="1" applyBorder="1" applyAlignment="1">
      <alignment vertical="center" wrapText="1"/>
      <protection/>
    </xf>
    <xf numFmtId="0" fontId="8" fillId="32" borderId="1" xfId="1110" applyFont="1" applyFill="1" applyBorder="1" applyAlignment="1">
      <alignment vertical="center" wrapText="1"/>
      <protection/>
    </xf>
    <xf numFmtId="0" fontId="12" fillId="32" borderId="26" xfId="1110" applyFont="1" applyFill="1" applyBorder="1" applyAlignment="1">
      <alignment/>
      <protection/>
    </xf>
    <xf numFmtId="0" fontId="12" fillId="32" borderId="27" xfId="1110" applyFont="1" applyFill="1" applyBorder="1" applyAlignment="1">
      <alignment/>
      <protection/>
    </xf>
    <xf numFmtId="0" fontId="12" fillId="32" borderId="28" xfId="1110" applyFont="1" applyFill="1" applyBorder="1" applyAlignment="1">
      <alignment/>
      <protection/>
    </xf>
    <xf numFmtId="0" fontId="13" fillId="32" borderId="24" xfId="1110" applyFont="1" applyFill="1" applyBorder="1" applyAlignment="1">
      <alignment vertical="center"/>
      <protection/>
    </xf>
    <xf numFmtId="0" fontId="12" fillId="32" borderId="0" xfId="1110" applyFont="1" applyFill="1" applyAlignment="1">
      <alignment horizontal="right"/>
      <protection/>
    </xf>
    <xf numFmtId="0" fontId="12" fillId="32" borderId="0" xfId="1110" applyFont="1" applyFill="1">
      <alignment/>
      <protection/>
    </xf>
    <xf numFmtId="176" fontId="8" fillId="32" borderId="29" xfId="1110" applyNumberFormat="1" applyFont="1" applyFill="1" applyBorder="1" applyAlignment="1">
      <alignment vertical="center"/>
      <protection/>
    </xf>
    <xf numFmtId="0" fontId="8" fillId="32" borderId="0" xfId="0" applyFont="1" applyFill="1" applyAlignment="1">
      <alignment vertical="center"/>
    </xf>
    <xf numFmtId="0" fontId="19" fillId="32" borderId="0" xfId="0" applyFont="1" applyFill="1" applyAlignment="1">
      <alignment vertical="center"/>
    </xf>
    <xf numFmtId="0" fontId="8" fillId="32" borderId="10" xfId="0" applyFont="1" applyFill="1" applyBorder="1" applyAlignment="1">
      <alignment vertical="center"/>
    </xf>
    <xf numFmtId="0" fontId="8" fillId="32" borderId="22" xfId="0" applyFont="1" applyFill="1" applyBorder="1" applyAlignment="1">
      <alignment vertical="center"/>
    </xf>
    <xf numFmtId="0" fontId="8" fillId="32" borderId="30" xfId="0" applyFont="1" applyFill="1" applyBorder="1" applyAlignment="1">
      <alignment vertical="center"/>
    </xf>
    <xf numFmtId="0" fontId="8" fillId="32" borderId="31" xfId="0" applyFont="1" applyFill="1" applyBorder="1" applyAlignment="1">
      <alignment horizontal="center" vertical="center"/>
    </xf>
    <xf numFmtId="0" fontId="8" fillId="32" borderId="25" xfId="0" applyFont="1" applyFill="1" applyBorder="1" applyAlignment="1">
      <alignment horizontal="center" vertical="center"/>
    </xf>
    <xf numFmtId="0" fontId="8" fillId="32" borderId="32" xfId="0" applyFont="1" applyFill="1" applyBorder="1" applyAlignment="1">
      <alignment horizontal="center" vertical="center"/>
    </xf>
    <xf numFmtId="0" fontId="8" fillId="32" borderId="33" xfId="0" applyFont="1" applyFill="1" applyBorder="1" applyAlignment="1">
      <alignment horizontal="center" vertical="center"/>
    </xf>
    <xf numFmtId="0" fontId="8" fillId="32" borderId="34" xfId="0" applyFont="1" applyFill="1" applyBorder="1" applyAlignment="1">
      <alignment horizontal="center" vertical="center"/>
    </xf>
    <xf numFmtId="0" fontId="6" fillId="0" borderId="0" xfId="0" applyFont="1" applyAlignment="1">
      <alignment vertical="center"/>
    </xf>
    <xf numFmtId="0" fontId="17" fillId="0" borderId="0" xfId="1110" applyFont="1" applyFill="1">
      <alignment/>
      <protection/>
    </xf>
    <xf numFmtId="0" fontId="98" fillId="32" borderId="0" xfId="0" applyFont="1" applyFill="1" applyAlignment="1">
      <alignment vertical="center"/>
    </xf>
    <xf numFmtId="0" fontId="6" fillId="32" borderId="0" xfId="0" applyFont="1" applyFill="1" applyAlignment="1">
      <alignment vertical="center"/>
    </xf>
    <xf numFmtId="0" fontId="6" fillId="32" borderId="10" xfId="0" applyFont="1" applyFill="1" applyBorder="1" applyAlignment="1">
      <alignment vertical="center"/>
    </xf>
    <xf numFmtId="0" fontId="6" fillId="32" borderId="22" xfId="0" applyFont="1" applyFill="1" applyBorder="1" applyAlignment="1">
      <alignment vertical="center"/>
    </xf>
    <xf numFmtId="0" fontId="6" fillId="32" borderId="30" xfId="0" applyFont="1" applyFill="1" applyBorder="1" applyAlignment="1">
      <alignment vertical="center"/>
    </xf>
    <xf numFmtId="213" fontId="6" fillId="32" borderId="31" xfId="0" applyNumberFormat="1" applyFont="1" applyFill="1" applyBorder="1" applyAlignment="1">
      <alignment horizontal="center" vertical="center"/>
    </xf>
    <xf numFmtId="0" fontId="17" fillId="32" borderId="0" xfId="1110" applyFont="1" applyFill="1">
      <alignment/>
      <protection/>
    </xf>
    <xf numFmtId="0" fontId="17" fillId="32" borderId="23" xfId="1110" applyFont="1" applyFill="1" applyBorder="1">
      <alignment/>
      <protection/>
    </xf>
    <xf numFmtId="0" fontId="6" fillId="32" borderId="0" xfId="0" applyFont="1" applyFill="1" applyAlignment="1">
      <alignment horizontal="right" vertical="center"/>
    </xf>
    <xf numFmtId="0" fontId="17" fillId="32" borderId="35" xfId="1110" applyFont="1" applyFill="1" applyBorder="1" applyAlignment="1">
      <alignment horizontal="left"/>
      <protection/>
    </xf>
    <xf numFmtId="0" fontId="17" fillId="32" borderId="36" xfId="1110" applyFont="1" applyFill="1" applyBorder="1" applyAlignment="1">
      <alignment horizontal="left"/>
      <protection/>
    </xf>
    <xf numFmtId="0" fontId="17" fillId="32" borderId="33" xfId="1110" applyFont="1" applyFill="1" applyBorder="1" applyAlignment="1">
      <alignment horizontal="left"/>
      <protection/>
    </xf>
    <xf numFmtId="0" fontId="102" fillId="0" borderId="0" xfId="0" applyFont="1" applyFill="1" applyAlignment="1">
      <alignment horizontal="left" vertical="center"/>
    </xf>
    <xf numFmtId="0" fontId="103" fillId="0" borderId="0" xfId="0" applyFont="1" applyFill="1" applyAlignment="1">
      <alignment horizontal="center" vertical="center"/>
    </xf>
    <xf numFmtId="0" fontId="5" fillId="0" borderId="0" xfId="0" applyFont="1" applyAlignment="1">
      <alignment vertical="center"/>
    </xf>
    <xf numFmtId="0" fontId="5" fillId="0" borderId="0" xfId="0" applyFont="1" applyFill="1" applyAlignment="1">
      <alignment vertical="center"/>
    </xf>
    <xf numFmtId="0" fontId="24" fillId="29" borderId="23" xfId="0" applyFont="1" applyFill="1" applyBorder="1" applyAlignment="1">
      <alignment horizontal="center" vertical="center"/>
    </xf>
    <xf numFmtId="0" fontId="104" fillId="29" borderId="23" xfId="0" applyFont="1" applyFill="1" applyBorder="1" applyAlignment="1">
      <alignment horizontal="center" vertical="center"/>
    </xf>
    <xf numFmtId="0" fontId="104" fillId="0" borderId="0" xfId="0" applyFont="1" applyFill="1" applyAlignment="1">
      <alignment horizontal="center" vertical="center"/>
    </xf>
    <xf numFmtId="0" fontId="5" fillId="18" borderId="6" xfId="0" applyFont="1" applyFill="1" applyBorder="1" applyAlignment="1">
      <alignment horizontal="center" vertical="center"/>
    </xf>
    <xf numFmtId="0" fontId="5" fillId="0" borderId="0" xfId="0" applyFont="1" applyFill="1" applyAlignment="1">
      <alignment horizontal="center" vertical="center"/>
    </xf>
    <xf numFmtId="0" fontId="0" fillId="19" borderId="37" xfId="0" applyFont="1" applyFill="1" applyBorder="1" applyAlignment="1">
      <alignment horizontal="center" vertical="center"/>
    </xf>
    <xf numFmtId="177" fontId="4" fillId="33" borderId="6" xfId="0" applyNumberFormat="1" applyFont="1" applyFill="1" applyBorder="1" applyAlignment="1">
      <alignment vertical="center"/>
    </xf>
    <xf numFmtId="49" fontId="4" fillId="33" borderId="6" xfId="0" applyNumberFormat="1" applyFont="1" applyFill="1" applyBorder="1" applyAlignment="1">
      <alignment horizontal="center" vertical="center"/>
    </xf>
    <xf numFmtId="0" fontId="105" fillId="0" borderId="6" xfId="0" applyFont="1" applyFill="1" applyBorder="1" applyAlignment="1">
      <alignment horizontal="center" vertical="center"/>
    </xf>
    <xf numFmtId="56" fontId="5" fillId="0" borderId="6" xfId="0" applyNumberFormat="1" applyFont="1" applyFill="1" applyBorder="1" applyAlignment="1">
      <alignment vertical="center" wrapText="1"/>
    </xf>
    <xf numFmtId="49" fontId="0" fillId="0" borderId="6" xfId="0" applyNumberFormat="1" applyFont="1" applyFill="1" applyBorder="1" applyAlignment="1" quotePrefix="1">
      <alignment horizontal="center" vertical="center"/>
    </xf>
    <xf numFmtId="49" fontId="5" fillId="0" borderId="6" xfId="0" applyNumberFormat="1" applyFont="1" applyFill="1" applyBorder="1" applyAlignment="1">
      <alignment vertical="center"/>
    </xf>
    <xf numFmtId="0" fontId="5" fillId="0" borderId="6" xfId="0" applyFont="1" applyFill="1" applyBorder="1" applyAlignment="1">
      <alignment vertical="center"/>
    </xf>
    <xf numFmtId="179" fontId="5" fillId="0" borderId="6" xfId="0" applyNumberFormat="1" applyFont="1" applyFill="1" applyBorder="1" applyAlignment="1">
      <alignment vertical="center" wrapText="1"/>
    </xf>
    <xf numFmtId="179" fontId="5" fillId="0" borderId="6" xfId="0" applyNumberFormat="1" applyFont="1" applyFill="1" applyBorder="1" applyAlignment="1">
      <alignment vertical="center"/>
    </xf>
    <xf numFmtId="179" fontId="5" fillId="0" borderId="31" xfId="0" applyNumberFormat="1" applyFont="1" applyFill="1" applyBorder="1" applyAlignment="1">
      <alignment horizontal="left" vertical="center"/>
    </xf>
    <xf numFmtId="177" fontId="0" fillId="33" borderId="6" xfId="0" applyNumberFormat="1" applyFont="1" applyFill="1" applyBorder="1" applyAlignment="1">
      <alignment vertical="center"/>
    </xf>
    <xf numFmtId="49" fontId="0" fillId="33" borderId="6" xfId="0" applyNumberFormat="1" applyFont="1" applyFill="1" applyBorder="1" applyAlignment="1">
      <alignment horizontal="center" vertical="center"/>
    </xf>
    <xf numFmtId="56" fontId="5" fillId="0" borderId="6" xfId="0" applyNumberFormat="1" applyFont="1" applyFill="1" applyBorder="1" applyAlignment="1">
      <alignment vertical="center"/>
    </xf>
    <xf numFmtId="0" fontId="5" fillId="0" borderId="6" xfId="0" applyNumberFormat="1" applyFont="1" applyFill="1" applyBorder="1" applyAlignment="1">
      <alignment vertical="center"/>
    </xf>
    <xf numFmtId="211" fontId="5" fillId="0" borderId="6" xfId="0" applyNumberFormat="1" applyFont="1" applyFill="1" applyBorder="1" applyAlignment="1">
      <alignment vertical="center"/>
    </xf>
    <xf numFmtId="207" fontId="5" fillId="0" borderId="6"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14" fontId="5" fillId="0" borderId="6" xfId="0" applyNumberFormat="1" applyFont="1" applyFill="1" applyBorder="1" applyAlignment="1">
      <alignment vertical="center"/>
    </xf>
    <xf numFmtId="0" fontId="106" fillId="0" borderId="0" xfId="0" applyFont="1" applyFill="1" applyAlignment="1">
      <alignment horizontal="left" vertical="center"/>
    </xf>
    <xf numFmtId="0" fontId="44" fillId="0" borderId="0" xfId="1110" applyFont="1" applyFill="1" applyBorder="1" applyAlignment="1">
      <alignment horizontal="left" vertical="center" wrapText="1"/>
      <protection/>
    </xf>
    <xf numFmtId="177" fontId="0" fillId="0" borderId="6" xfId="0" applyNumberFormat="1" applyFont="1" applyFill="1" applyBorder="1" applyAlignment="1">
      <alignment vertical="center"/>
    </xf>
    <xf numFmtId="0" fontId="0" fillId="0" borderId="38" xfId="0" applyFont="1" applyFill="1" applyBorder="1" applyAlignment="1">
      <alignment vertical="center"/>
    </xf>
    <xf numFmtId="0" fontId="0" fillId="0" borderId="6" xfId="0" applyFont="1" applyFill="1" applyBorder="1" applyAlignment="1">
      <alignment vertical="center"/>
    </xf>
    <xf numFmtId="0" fontId="6" fillId="0" borderId="6" xfId="1110" applyFont="1" applyFill="1" applyBorder="1" applyAlignment="1">
      <alignment vertical="center"/>
      <protection/>
    </xf>
    <xf numFmtId="0" fontId="17" fillId="32" borderId="0" xfId="1110" applyFont="1" applyFill="1" applyAlignment="1">
      <alignment horizontal="right"/>
      <protection/>
    </xf>
    <xf numFmtId="213" fontId="6" fillId="32" borderId="39" xfId="0" applyNumberFormat="1" applyFont="1" applyFill="1" applyBorder="1" applyAlignment="1">
      <alignment horizontal="center" vertical="center"/>
    </xf>
    <xf numFmtId="56" fontId="0" fillId="0" borderId="4" xfId="0" applyNumberFormat="1" applyFont="1" applyFill="1" applyBorder="1" applyAlignment="1">
      <alignment horizontal="left" vertical="center"/>
    </xf>
    <xf numFmtId="0" fontId="8" fillId="0" borderId="4" xfId="1110" applyFont="1" applyFill="1" applyBorder="1" applyAlignment="1">
      <alignment horizontal="center" vertical="center" shrinkToFit="1"/>
      <protection/>
    </xf>
    <xf numFmtId="0" fontId="104" fillId="29" borderId="6" xfId="0" applyFont="1" applyFill="1" applyBorder="1" applyAlignment="1">
      <alignment horizontal="center" vertical="center"/>
    </xf>
    <xf numFmtId="0" fontId="5" fillId="0" borderId="6" xfId="0" applyNumberFormat="1" applyFont="1" applyBorder="1" applyAlignment="1">
      <alignment horizontal="left" vertical="center"/>
    </xf>
    <xf numFmtId="0" fontId="0" fillId="0" borderId="31" xfId="0" applyFont="1" applyFill="1" applyBorder="1" applyAlignment="1">
      <alignment horizontal="left" vertical="center"/>
    </xf>
    <xf numFmtId="0" fontId="0" fillId="0" borderId="6" xfId="0" applyFont="1" applyFill="1" applyBorder="1" applyAlignment="1">
      <alignment horizontal="center" vertical="center"/>
    </xf>
    <xf numFmtId="49" fontId="0" fillId="0" borderId="6" xfId="0" applyNumberFormat="1" applyFont="1" applyFill="1" applyBorder="1" applyAlignment="1">
      <alignment vertical="center"/>
    </xf>
    <xf numFmtId="0" fontId="0" fillId="0" borderId="6" xfId="0" applyNumberFormat="1" applyFont="1" applyFill="1" applyBorder="1" applyAlignment="1">
      <alignment horizontal="left" vertical="center"/>
    </xf>
    <xf numFmtId="0" fontId="6" fillId="0" borderId="4" xfId="1110" applyFont="1" applyFill="1" applyBorder="1" applyAlignment="1">
      <alignment horizontal="center" vertical="center"/>
      <protection/>
    </xf>
    <xf numFmtId="56" fontId="0" fillId="0" borderId="6" xfId="0" applyNumberFormat="1" applyFont="1" applyFill="1" applyBorder="1" applyAlignment="1">
      <alignment vertical="center" wrapText="1"/>
    </xf>
    <xf numFmtId="0" fontId="6" fillId="0" borderId="0" xfId="0" applyFont="1" applyFill="1" applyAlignment="1">
      <alignment vertical="center"/>
    </xf>
    <xf numFmtId="0" fontId="59" fillId="32" borderId="40" xfId="1110" applyFont="1" applyFill="1" applyBorder="1" applyAlignment="1">
      <alignment vertical="top" wrapText="1"/>
      <protection/>
    </xf>
    <xf numFmtId="0" fontId="0" fillId="19" borderId="6" xfId="0" applyFont="1" applyFill="1" applyBorder="1" applyAlignment="1">
      <alignment horizontal="center" vertical="center" wrapText="1"/>
    </xf>
    <xf numFmtId="0" fontId="0" fillId="19" borderId="6" xfId="0" applyFont="1" applyFill="1" applyBorder="1" applyAlignment="1">
      <alignment horizontal="center" vertical="center"/>
    </xf>
    <xf numFmtId="0" fontId="0" fillId="19" borderId="37" xfId="0" applyFont="1" applyFill="1" applyBorder="1" applyAlignment="1">
      <alignment horizontal="center" vertical="center" wrapText="1"/>
    </xf>
    <xf numFmtId="0" fontId="110" fillId="32" borderId="0" xfId="0" applyFont="1" applyFill="1" applyAlignment="1">
      <alignment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6" fillId="32" borderId="37" xfId="0" applyFont="1" applyFill="1" applyBorder="1" applyAlignment="1">
      <alignment horizontal="center" vertical="center"/>
    </xf>
    <xf numFmtId="0" fontId="98" fillId="32" borderId="0" xfId="0" applyFont="1" applyFill="1" applyAlignment="1">
      <alignment horizontal="right" vertical="center" shrinkToFit="1"/>
    </xf>
    <xf numFmtId="0" fontId="99" fillId="32" borderId="0" xfId="0" applyFont="1" applyFill="1" applyAlignment="1">
      <alignment horizontal="center" shrinkToFit="1"/>
    </xf>
    <xf numFmtId="0" fontId="6" fillId="32" borderId="0" xfId="0" applyFont="1" applyFill="1" applyAlignment="1">
      <alignment horizontal="left" vertical="center" wrapText="1"/>
    </xf>
    <xf numFmtId="0" fontId="6" fillId="32" borderId="10" xfId="0" applyFont="1" applyFill="1" applyBorder="1" applyAlignment="1">
      <alignment horizontal="distributed" vertical="center"/>
    </xf>
    <xf numFmtId="0" fontId="6" fillId="32" borderId="40" xfId="0" applyFont="1" applyFill="1" applyBorder="1" applyAlignment="1">
      <alignment horizontal="distributed" vertical="center"/>
    </xf>
    <xf numFmtId="0" fontId="6" fillId="32" borderId="22" xfId="0" applyFont="1" applyFill="1" applyBorder="1" applyAlignment="1">
      <alignment horizontal="distributed" vertical="center"/>
    </xf>
    <xf numFmtId="0" fontId="6" fillId="32" borderId="0" xfId="0" applyFont="1" applyFill="1" applyBorder="1" applyAlignment="1">
      <alignment horizontal="distributed" vertical="center"/>
    </xf>
    <xf numFmtId="0" fontId="6" fillId="32" borderId="40" xfId="0" applyFont="1" applyFill="1" applyBorder="1" applyAlignment="1">
      <alignment horizontal="left" vertical="center"/>
    </xf>
    <xf numFmtId="0" fontId="6" fillId="32" borderId="45" xfId="0" applyFont="1" applyFill="1" applyBorder="1" applyAlignment="1">
      <alignment horizontal="left" vertical="center"/>
    </xf>
    <xf numFmtId="0" fontId="6" fillId="32" borderId="0" xfId="0" applyFont="1" applyFill="1" applyBorder="1" applyAlignment="1">
      <alignment horizontal="left" vertical="center"/>
    </xf>
    <xf numFmtId="0" fontId="6" fillId="32" borderId="0" xfId="0" applyFont="1" applyFill="1" applyAlignment="1">
      <alignment horizontal="left" vertical="center"/>
    </xf>
    <xf numFmtId="0" fontId="6" fillId="32" borderId="46" xfId="0" applyFont="1" applyFill="1" applyBorder="1" applyAlignment="1">
      <alignment horizontal="left" vertical="center"/>
    </xf>
    <xf numFmtId="0" fontId="6" fillId="32" borderId="23" xfId="0" applyFont="1" applyFill="1" applyBorder="1" applyAlignment="1">
      <alignment horizontal="left" vertical="center"/>
    </xf>
    <xf numFmtId="0" fontId="6" fillId="32" borderId="47" xfId="0" applyFont="1" applyFill="1" applyBorder="1" applyAlignment="1">
      <alignment horizontal="left" vertical="center"/>
    </xf>
    <xf numFmtId="0" fontId="6" fillId="32" borderId="10" xfId="0" applyFont="1" applyFill="1" applyBorder="1" applyAlignment="1">
      <alignment horizontal="center" vertical="center" wrapText="1"/>
    </xf>
    <xf numFmtId="0" fontId="6" fillId="32" borderId="45" xfId="0" applyFont="1" applyFill="1" applyBorder="1" applyAlignment="1">
      <alignment horizontal="center" vertical="center"/>
    </xf>
    <xf numFmtId="0" fontId="6" fillId="32" borderId="22" xfId="0" applyFont="1" applyFill="1" applyBorder="1" applyAlignment="1">
      <alignment horizontal="center" vertical="center"/>
    </xf>
    <xf numFmtId="0" fontId="6" fillId="32" borderId="46" xfId="0" applyFont="1" applyFill="1" applyBorder="1" applyAlignment="1">
      <alignment horizontal="center" vertical="center"/>
    </xf>
    <xf numFmtId="0" fontId="6" fillId="32" borderId="30" xfId="0" applyFont="1" applyFill="1" applyBorder="1" applyAlignment="1">
      <alignment horizontal="center" vertical="center"/>
    </xf>
    <xf numFmtId="0" fontId="6" fillId="32" borderId="47" xfId="0" applyFont="1" applyFill="1" applyBorder="1" applyAlignment="1">
      <alignment horizontal="center" vertical="center"/>
    </xf>
    <xf numFmtId="0" fontId="6" fillId="0" borderId="6" xfId="0" applyFont="1" applyFill="1" applyBorder="1" applyAlignment="1">
      <alignment vertical="center" wrapText="1"/>
    </xf>
    <xf numFmtId="0" fontId="6" fillId="0" borderId="6" xfId="0" applyFont="1" applyFill="1" applyBorder="1" applyAlignment="1">
      <alignment horizontal="center" vertical="center" wrapText="1"/>
    </xf>
    <xf numFmtId="0" fontId="6" fillId="32" borderId="48" xfId="0" applyFont="1" applyFill="1" applyBorder="1" applyAlignment="1">
      <alignment horizontal="center" vertical="center" shrinkToFit="1"/>
    </xf>
    <xf numFmtId="0" fontId="6" fillId="32" borderId="4" xfId="0" applyFont="1" applyFill="1" applyBorder="1" applyAlignment="1">
      <alignment horizontal="center" vertical="center" shrinkToFit="1"/>
    </xf>
    <xf numFmtId="0" fontId="6" fillId="32" borderId="48" xfId="0" applyFont="1" applyFill="1" applyBorder="1" applyAlignment="1">
      <alignment horizontal="center" vertical="center"/>
    </xf>
    <xf numFmtId="0" fontId="6" fillId="32" borderId="4" xfId="0" applyFont="1" applyFill="1" applyBorder="1" applyAlignment="1">
      <alignment horizontal="center" vertical="center"/>
    </xf>
    <xf numFmtId="0" fontId="6" fillId="32" borderId="31" xfId="0" applyFont="1" applyFill="1" applyBorder="1" applyAlignment="1">
      <alignment horizontal="center" vertical="center"/>
    </xf>
    <xf numFmtId="0" fontId="17" fillId="32" borderId="6"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6" fillId="32" borderId="6" xfId="0" applyFont="1" applyFill="1" applyBorder="1" applyAlignment="1">
      <alignment horizontal="center" vertical="center"/>
    </xf>
    <xf numFmtId="0" fontId="100" fillId="32" borderId="48" xfId="0" applyFont="1" applyFill="1" applyBorder="1" applyAlignment="1">
      <alignment horizontal="right" vertical="center"/>
    </xf>
    <xf numFmtId="0" fontId="100" fillId="32" borderId="4" xfId="0" applyFont="1" applyFill="1" applyBorder="1" applyAlignment="1">
      <alignment horizontal="right" vertical="center"/>
    </xf>
    <xf numFmtId="0" fontId="6" fillId="0" borderId="54" xfId="0" applyFont="1" applyBorder="1" applyAlignment="1">
      <alignment horizontal="center" vertical="center" wrapText="1"/>
    </xf>
    <xf numFmtId="0" fontId="6" fillId="0" borderId="39" xfId="0" applyFont="1" applyBorder="1" applyAlignment="1">
      <alignment horizontal="center" vertical="center" wrapText="1"/>
    </xf>
    <xf numFmtId="0" fontId="100" fillId="32" borderId="54" xfId="0" applyFont="1" applyFill="1" applyBorder="1" applyAlignment="1">
      <alignment horizontal="right" vertical="center"/>
    </xf>
    <xf numFmtId="0" fontId="100" fillId="32" borderId="55" xfId="0" applyFont="1" applyFill="1" applyBorder="1" applyAlignment="1">
      <alignment horizontal="right" vertical="center"/>
    </xf>
    <xf numFmtId="0" fontId="6" fillId="32" borderId="48" xfId="0" applyFont="1" applyFill="1" applyBorder="1" applyAlignment="1">
      <alignment horizontal="center" vertical="center" wrapText="1"/>
    </xf>
    <xf numFmtId="0" fontId="59" fillId="32" borderId="56" xfId="0" applyFont="1" applyFill="1" applyBorder="1" applyAlignment="1">
      <alignment horizontal="center" vertical="center"/>
    </xf>
    <xf numFmtId="0" fontId="6" fillId="32" borderId="57" xfId="0" applyFont="1" applyFill="1" applyBorder="1" applyAlignment="1">
      <alignment horizontal="center" vertical="center"/>
    </xf>
    <xf numFmtId="0" fontId="6" fillId="32" borderId="58" xfId="0" applyFont="1" applyFill="1" applyBorder="1" applyAlignment="1">
      <alignment horizontal="center" vertical="center"/>
    </xf>
    <xf numFmtId="0" fontId="6" fillId="32" borderId="34" xfId="0" applyFont="1" applyFill="1" applyBorder="1" applyAlignment="1">
      <alignment horizontal="center" vertical="center"/>
    </xf>
    <xf numFmtId="0" fontId="17" fillId="32" borderId="0" xfId="1110" applyFont="1" applyFill="1" applyAlignment="1">
      <alignment horizontal="center" vertical="center"/>
      <protection/>
    </xf>
    <xf numFmtId="0" fontId="0" fillId="0" borderId="0" xfId="0" applyFont="1" applyAlignment="1">
      <alignment horizontal="center" vertical="center"/>
    </xf>
    <xf numFmtId="0" fontId="59" fillId="0" borderId="10" xfId="1110" applyFont="1" applyFill="1" applyBorder="1" applyAlignment="1">
      <alignment horizontal="center" vertical="center" wrapText="1"/>
      <protection/>
    </xf>
    <xf numFmtId="0" fontId="59" fillId="0" borderId="40" xfId="1110" applyFont="1" applyFill="1" applyBorder="1" applyAlignment="1">
      <alignment horizontal="center" vertical="center" wrapText="1"/>
      <protection/>
    </xf>
    <xf numFmtId="0" fontId="59" fillId="0" borderId="45" xfId="1110" applyFont="1" applyFill="1" applyBorder="1" applyAlignment="1">
      <alignment horizontal="center" vertical="center" wrapText="1"/>
      <protection/>
    </xf>
    <xf numFmtId="0" fontId="46" fillId="0" borderId="59" xfId="1110" applyFont="1" applyFill="1" applyBorder="1" applyAlignment="1">
      <alignment horizontal="center" vertical="center"/>
      <protection/>
    </xf>
    <xf numFmtId="0" fontId="16" fillId="0" borderId="60" xfId="0" applyFont="1" applyFill="1" applyBorder="1" applyAlignment="1">
      <alignment horizontal="center" vertical="center"/>
    </xf>
    <xf numFmtId="0" fontId="16" fillId="0" borderId="61" xfId="0" applyFont="1" applyFill="1" applyBorder="1" applyAlignment="1">
      <alignment horizontal="center" vertical="center"/>
    </xf>
    <xf numFmtId="0" fontId="17" fillId="0" borderId="30" xfId="1110" applyFont="1" applyFill="1" applyBorder="1" applyAlignment="1">
      <alignment horizontal="center" vertical="center"/>
      <protection/>
    </xf>
    <xf numFmtId="0" fontId="17" fillId="0" borderId="23" xfId="1110" applyFont="1" applyFill="1" applyBorder="1" applyAlignment="1">
      <alignment horizontal="center" vertical="center"/>
      <protection/>
    </xf>
    <xf numFmtId="0" fontId="17" fillId="0" borderId="47" xfId="1110" applyFont="1" applyFill="1" applyBorder="1" applyAlignment="1">
      <alignment horizontal="center" vertical="center"/>
      <protection/>
    </xf>
    <xf numFmtId="0" fontId="6" fillId="32" borderId="62" xfId="1110" applyFont="1" applyFill="1" applyBorder="1" applyAlignment="1">
      <alignment horizontal="center" vertical="center"/>
      <protection/>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7" fillId="32" borderId="57" xfId="1110" applyFont="1" applyFill="1" applyBorder="1" applyAlignment="1">
      <alignment horizontal="center" vertical="center" shrinkToFit="1"/>
      <protection/>
    </xf>
    <xf numFmtId="0" fontId="17" fillId="32" borderId="58" xfId="1110" applyFont="1" applyFill="1" applyBorder="1" applyAlignment="1">
      <alignment horizontal="center" vertical="center" shrinkToFit="1"/>
      <protection/>
    </xf>
    <xf numFmtId="0" fontId="17" fillId="32" borderId="34" xfId="1110" applyFont="1" applyFill="1" applyBorder="1" applyAlignment="1">
      <alignment horizontal="center" vertical="center" shrinkToFit="1"/>
      <protection/>
    </xf>
    <xf numFmtId="210" fontId="101" fillId="32" borderId="48" xfId="1110" applyNumberFormat="1" applyFont="1" applyFill="1" applyBorder="1" applyAlignment="1">
      <alignment horizontal="left" vertical="center"/>
      <protection/>
    </xf>
    <xf numFmtId="210" fontId="101" fillId="32" borderId="4" xfId="1110" applyNumberFormat="1" applyFont="1" applyFill="1" applyBorder="1" applyAlignment="1">
      <alignment horizontal="left" vertical="center"/>
      <protection/>
    </xf>
    <xf numFmtId="0" fontId="101" fillId="32" borderId="4" xfId="1110" applyNumberFormat="1" applyFont="1" applyFill="1" applyBorder="1" applyAlignment="1">
      <alignment horizontal="center" vertical="center"/>
      <protection/>
    </xf>
    <xf numFmtId="0" fontId="101" fillId="32" borderId="31" xfId="1110" applyNumberFormat="1" applyFont="1" applyFill="1" applyBorder="1" applyAlignment="1">
      <alignment horizontal="center" vertical="center"/>
      <protection/>
    </xf>
    <xf numFmtId="0" fontId="17" fillId="32" borderId="10" xfId="1110" applyFont="1" applyFill="1" applyBorder="1" applyAlignment="1">
      <alignment horizontal="center" vertical="center" wrapText="1" shrinkToFit="1"/>
      <protection/>
    </xf>
    <xf numFmtId="0" fontId="17" fillId="32" borderId="40" xfId="1110" applyFont="1" applyFill="1" applyBorder="1" applyAlignment="1">
      <alignment horizontal="center" vertical="center" shrinkToFit="1"/>
      <protection/>
    </xf>
    <xf numFmtId="0" fontId="17" fillId="32" borderId="45" xfId="1110" applyFont="1" applyFill="1" applyBorder="1" applyAlignment="1">
      <alignment horizontal="center" vertical="center" shrinkToFit="1"/>
      <protection/>
    </xf>
    <xf numFmtId="0" fontId="17" fillId="32" borderId="30" xfId="1110" applyFont="1" applyFill="1" applyBorder="1" applyAlignment="1">
      <alignment horizontal="center" vertical="center" shrinkToFit="1"/>
      <protection/>
    </xf>
    <xf numFmtId="0" fontId="17" fillId="32" borderId="23" xfId="1110" applyFont="1" applyFill="1" applyBorder="1" applyAlignment="1">
      <alignment horizontal="center" vertical="center" shrinkToFit="1"/>
      <protection/>
    </xf>
    <xf numFmtId="0" fontId="17" fillId="32" borderId="47" xfId="1110" applyFont="1" applyFill="1" applyBorder="1" applyAlignment="1">
      <alignment horizontal="center" vertical="center" shrinkToFit="1"/>
      <protection/>
    </xf>
    <xf numFmtId="212" fontId="17" fillId="32" borderId="10" xfId="1110" applyNumberFormat="1" applyFont="1" applyFill="1" applyBorder="1" applyAlignment="1">
      <alignment horizontal="right" vertical="center"/>
      <protection/>
    </xf>
    <xf numFmtId="0" fontId="0" fillId="0" borderId="40" xfId="0" applyFont="1" applyBorder="1" applyAlignment="1">
      <alignment horizontal="right" vertical="center"/>
    </xf>
    <xf numFmtId="212" fontId="17" fillId="32" borderId="40" xfId="1110" applyNumberFormat="1" applyFont="1" applyFill="1" applyBorder="1" applyAlignment="1">
      <alignment horizontal="left" vertical="center"/>
      <protection/>
    </xf>
    <xf numFmtId="0" fontId="0" fillId="0" borderId="40" xfId="0" applyFont="1" applyBorder="1" applyAlignment="1">
      <alignment horizontal="left" vertical="center"/>
    </xf>
    <xf numFmtId="0" fontId="17" fillId="32" borderId="40" xfId="1110" applyFont="1" applyFill="1" applyBorder="1" applyAlignment="1">
      <alignment horizontal="left" vertical="center"/>
      <protection/>
    </xf>
    <xf numFmtId="0" fontId="0" fillId="32" borderId="40" xfId="0" applyFont="1" applyFill="1" applyBorder="1" applyAlignment="1">
      <alignment horizontal="left" vertical="center"/>
    </xf>
    <xf numFmtId="0" fontId="0" fillId="32" borderId="45" xfId="0" applyFont="1" applyFill="1" applyBorder="1" applyAlignment="1">
      <alignment horizontal="left" vertical="center"/>
    </xf>
    <xf numFmtId="0" fontId="17" fillId="0" borderId="30" xfId="1110" applyFont="1" applyFill="1" applyBorder="1" applyAlignment="1">
      <alignment horizontal="left" vertical="center" shrinkToFit="1"/>
      <protection/>
    </xf>
    <xf numFmtId="0" fontId="0" fillId="0" borderId="23" xfId="0" applyFont="1" applyBorder="1" applyAlignment="1">
      <alignment horizontal="left" vertical="center" shrinkToFit="1"/>
    </xf>
    <xf numFmtId="0" fontId="0" fillId="0" borderId="47" xfId="0" applyFont="1" applyBorder="1" applyAlignment="1">
      <alignment horizontal="left" vertical="center" shrinkToFit="1"/>
    </xf>
    <xf numFmtId="0" fontId="17" fillId="32" borderId="10" xfId="1110" applyFont="1" applyFill="1" applyBorder="1" applyAlignment="1">
      <alignment horizontal="center" vertical="center" shrinkToFit="1"/>
      <protection/>
    </xf>
    <xf numFmtId="0" fontId="17" fillId="0" borderId="10" xfId="1110" applyFont="1" applyFill="1" applyBorder="1" applyAlignment="1">
      <alignment horizontal="center" vertical="center"/>
      <protection/>
    </xf>
    <xf numFmtId="0" fontId="17" fillId="0" borderId="40" xfId="1110" applyFont="1" applyFill="1" applyBorder="1" applyAlignment="1">
      <alignment horizontal="center" vertical="center"/>
      <protection/>
    </xf>
    <xf numFmtId="0" fontId="17" fillId="0" borderId="0" xfId="1110" applyFont="1" applyFill="1" applyBorder="1" applyAlignment="1">
      <alignment horizontal="center" vertical="center"/>
      <protection/>
    </xf>
    <xf numFmtId="0" fontId="17" fillId="0" borderId="46" xfId="1110" applyFont="1" applyFill="1" applyBorder="1" applyAlignment="1">
      <alignment horizontal="center" vertical="center"/>
      <protection/>
    </xf>
    <xf numFmtId="0" fontId="17" fillId="32" borderId="10" xfId="1110" applyFont="1" applyFill="1" applyBorder="1" applyAlignment="1">
      <alignment horizontal="center" vertical="center" wrapText="1"/>
      <protection/>
    </xf>
    <xf numFmtId="0" fontId="17" fillId="32" borderId="40" xfId="1110" applyFont="1" applyFill="1" applyBorder="1" applyAlignment="1">
      <alignment horizontal="center" vertical="center" wrapText="1"/>
      <protection/>
    </xf>
    <xf numFmtId="0" fontId="17" fillId="32" borderId="45" xfId="1110" applyFont="1" applyFill="1" applyBorder="1" applyAlignment="1">
      <alignment horizontal="center" vertical="center" wrapText="1"/>
      <protection/>
    </xf>
    <xf numFmtId="0" fontId="17" fillId="32" borderId="30" xfId="1110" applyFont="1" applyFill="1" applyBorder="1" applyAlignment="1">
      <alignment horizontal="center" vertical="center" wrapText="1"/>
      <protection/>
    </xf>
    <xf numFmtId="0" fontId="17" fillId="32" borderId="23" xfId="1110" applyFont="1" applyFill="1" applyBorder="1" applyAlignment="1">
      <alignment horizontal="center" vertical="center" wrapText="1"/>
      <protection/>
    </xf>
    <xf numFmtId="0" fontId="17" fillId="32" borderId="47" xfId="1110" applyFont="1" applyFill="1" applyBorder="1" applyAlignment="1">
      <alignment horizontal="center" vertical="center" wrapText="1"/>
      <protection/>
    </xf>
    <xf numFmtId="177" fontId="17" fillId="0" borderId="10" xfId="1110" applyNumberFormat="1" applyFont="1" applyFill="1" applyBorder="1" applyAlignment="1">
      <alignment horizontal="center" vertical="center"/>
      <protection/>
    </xf>
    <xf numFmtId="177" fontId="17" fillId="0" borderId="40" xfId="1110" applyNumberFormat="1" applyFont="1" applyFill="1" applyBorder="1" applyAlignment="1">
      <alignment horizontal="center" vertical="center"/>
      <protection/>
    </xf>
    <xf numFmtId="177" fontId="17" fillId="0" borderId="45" xfId="1110" applyNumberFormat="1" applyFont="1" applyFill="1" applyBorder="1" applyAlignment="1">
      <alignment horizontal="center" vertical="center"/>
      <protection/>
    </xf>
    <xf numFmtId="177" fontId="17" fillId="0" borderId="30" xfId="1110" applyNumberFormat="1" applyFont="1" applyFill="1" applyBorder="1" applyAlignment="1">
      <alignment horizontal="center" vertical="center"/>
      <protection/>
    </xf>
    <xf numFmtId="177" fontId="17" fillId="0" borderId="23" xfId="1110" applyNumberFormat="1" applyFont="1" applyFill="1" applyBorder="1" applyAlignment="1">
      <alignment horizontal="center" vertical="center"/>
      <protection/>
    </xf>
    <xf numFmtId="177" fontId="17" fillId="0" borderId="47" xfId="1110" applyNumberFormat="1" applyFont="1" applyFill="1" applyBorder="1" applyAlignment="1">
      <alignment horizontal="center" vertical="center"/>
      <protection/>
    </xf>
    <xf numFmtId="0" fontId="59" fillId="0" borderId="30" xfId="1110" applyFont="1" applyFill="1" applyBorder="1" applyAlignment="1">
      <alignment horizontal="center" vertical="center" wrapText="1"/>
      <protection/>
    </xf>
    <xf numFmtId="0" fontId="59" fillId="0" borderId="23" xfId="1110" applyFont="1" applyFill="1" applyBorder="1" applyAlignment="1">
      <alignment horizontal="center" vertical="center" wrapText="1"/>
      <protection/>
    </xf>
    <xf numFmtId="0" fontId="59" fillId="0" borderId="47" xfId="1110" applyFont="1" applyFill="1" applyBorder="1" applyAlignment="1">
      <alignment horizontal="center" vertical="center" wrapText="1"/>
      <protection/>
    </xf>
    <xf numFmtId="177" fontId="17" fillId="0" borderId="22" xfId="1110" applyNumberFormat="1" applyFont="1" applyFill="1" applyBorder="1" applyAlignment="1">
      <alignment horizontal="center" vertical="center"/>
      <protection/>
    </xf>
    <xf numFmtId="177" fontId="17" fillId="0" borderId="0" xfId="1110" applyNumberFormat="1" applyFont="1" applyFill="1" applyBorder="1" applyAlignment="1">
      <alignment horizontal="center" vertical="center"/>
      <protection/>
    </xf>
    <xf numFmtId="177" fontId="17" fillId="0" borderId="46" xfId="1110" applyNumberFormat="1" applyFont="1" applyFill="1" applyBorder="1" applyAlignment="1">
      <alignment horizontal="center" vertical="center"/>
      <protection/>
    </xf>
    <xf numFmtId="0" fontId="17" fillId="32" borderId="40" xfId="1110" applyFont="1" applyFill="1" applyBorder="1" applyAlignment="1">
      <alignment horizontal="center" vertical="center"/>
      <protection/>
    </xf>
    <xf numFmtId="0" fontId="17" fillId="32" borderId="48" xfId="1110" applyFont="1" applyFill="1" applyBorder="1" applyAlignment="1">
      <alignment horizontal="right" vertical="center"/>
      <protection/>
    </xf>
    <xf numFmtId="0" fontId="17" fillId="32" borderId="4" xfId="1110" applyFont="1" applyFill="1" applyBorder="1" applyAlignment="1">
      <alignment horizontal="right" vertical="center"/>
      <protection/>
    </xf>
    <xf numFmtId="176" fontId="17" fillId="32" borderId="4" xfId="1110" applyNumberFormat="1" applyFont="1" applyFill="1" applyBorder="1" applyAlignment="1">
      <alignment horizontal="center" vertical="center"/>
      <protection/>
    </xf>
    <xf numFmtId="0" fontId="17" fillId="32" borderId="4" xfId="1110" applyFont="1" applyFill="1" applyBorder="1" applyAlignment="1">
      <alignment horizontal="left" vertical="center"/>
      <protection/>
    </xf>
    <xf numFmtId="0" fontId="17" fillId="32" borderId="31" xfId="1110" applyFont="1" applyFill="1" applyBorder="1" applyAlignment="1">
      <alignment horizontal="left" vertical="center"/>
      <protection/>
    </xf>
    <xf numFmtId="0" fontId="17" fillId="0" borderId="48" xfId="1110" applyFont="1" applyFill="1" applyBorder="1" applyAlignment="1">
      <alignment horizontal="center" vertical="center" shrinkToFit="1"/>
      <protection/>
    </xf>
    <xf numFmtId="0" fontId="17" fillId="0" borderId="4" xfId="1110" applyFont="1" applyFill="1" applyBorder="1" applyAlignment="1">
      <alignment horizontal="center" vertical="center" shrinkToFit="1"/>
      <protection/>
    </xf>
    <xf numFmtId="0" fontId="17" fillId="0" borderId="31" xfId="1110" applyFont="1" applyFill="1" applyBorder="1" applyAlignment="1">
      <alignment horizontal="center" vertical="center" shrinkToFit="1"/>
      <protection/>
    </xf>
    <xf numFmtId="0" fontId="17" fillId="0" borderId="10" xfId="1110" applyFont="1" applyFill="1" applyBorder="1" applyAlignment="1">
      <alignment horizontal="center" vertical="center" wrapText="1" shrinkToFit="1"/>
      <protection/>
    </xf>
    <xf numFmtId="0" fontId="17" fillId="0" borderId="40" xfId="1110" applyFont="1" applyFill="1" applyBorder="1" applyAlignment="1">
      <alignment wrapText="1" shrinkToFit="1"/>
      <protection/>
    </xf>
    <xf numFmtId="0" fontId="17" fillId="0" borderId="45" xfId="1110" applyFont="1" applyFill="1" applyBorder="1" applyAlignment="1">
      <alignment wrapText="1" shrinkToFit="1"/>
      <protection/>
    </xf>
    <xf numFmtId="0" fontId="17" fillId="0" borderId="30" xfId="1110" applyFont="1" applyFill="1" applyBorder="1" applyAlignment="1">
      <alignment wrapText="1" shrinkToFit="1"/>
      <protection/>
    </xf>
    <xf numFmtId="0" fontId="17" fillId="0" borderId="23" xfId="1110" applyFont="1" applyFill="1" applyBorder="1" applyAlignment="1">
      <alignment wrapText="1" shrinkToFit="1"/>
      <protection/>
    </xf>
    <xf numFmtId="0" fontId="17" fillId="0" borderId="47" xfId="1110" applyFont="1" applyFill="1" applyBorder="1" applyAlignment="1">
      <alignment wrapText="1" shrinkToFit="1"/>
      <protection/>
    </xf>
    <xf numFmtId="0" fontId="6" fillId="0" borderId="65" xfId="1110" applyFont="1" applyFill="1" applyBorder="1" applyAlignment="1">
      <alignment horizontal="center" vertical="center" wrapText="1"/>
      <protection/>
    </xf>
    <xf numFmtId="0" fontId="6" fillId="0" borderId="24" xfId="1110" applyFont="1" applyFill="1" applyBorder="1" applyAlignment="1">
      <alignment horizontal="center" vertical="center" wrapText="1"/>
      <protection/>
    </xf>
    <xf numFmtId="0" fontId="6" fillId="0" borderId="1" xfId="1110" applyFont="1" applyFill="1" applyBorder="1" applyAlignment="1">
      <alignment horizontal="center" vertical="center" wrapText="1"/>
      <protection/>
    </xf>
    <xf numFmtId="0" fontId="6" fillId="0" borderId="25" xfId="1110" applyFont="1" applyFill="1" applyBorder="1" applyAlignment="1">
      <alignment horizontal="center" vertical="center" wrapText="1"/>
      <protection/>
    </xf>
    <xf numFmtId="0" fontId="6" fillId="0" borderId="66" xfId="1110" applyFont="1" applyFill="1" applyBorder="1" applyAlignment="1">
      <alignment horizontal="center" vertical="center" wrapText="1"/>
      <protection/>
    </xf>
    <xf numFmtId="0" fontId="6" fillId="0" borderId="67" xfId="1110" applyFont="1" applyFill="1" applyBorder="1" applyAlignment="1">
      <alignment horizontal="center" vertical="center" wrapText="1"/>
      <protection/>
    </xf>
    <xf numFmtId="0" fontId="6" fillId="0" borderId="67" xfId="1110" applyFont="1" applyFill="1" applyBorder="1" applyAlignment="1">
      <alignment horizontal="center" vertical="center"/>
      <protection/>
    </xf>
    <xf numFmtId="0" fontId="17" fillId="0" borderId="67" xfId="1110" applyFont="1" applyFill="1" applyBorder="1" applyAlignment="1">
      <alignment horizontal="center" vertical="center"/>
      <protection/>
    </xf>
    <xf numFmtId="0" fontId="17" fillId="0" borderId="68" xfId="1110" applyFont="1" applyFill="1" applyBorder="1" applyAlignment="1">
      <alignment horizontal="center" vertical="center"/>
      <protection/>
    </xf>
    <xf numFmtId="0" fontId="59" fillId="0" borderId="69" xfId="1110" applyFont="1" applyFill="1" applyBorder="1" applyAlignment="1">
      <alignment horizontal="center" vertical="center" wrapText="1" shrinkToFit="1"/>
      <protection/>
    </xf>
    <xf numFmtId="0" fontId="59" fillId="0" borderId="69" xfId="1110" applyFont="1" applyFill="1" applyBorder="1" applyAlignment="1">
      <alignment horizontal="center" vertical="center" shrinkToFit="1"/>
      <protection/>
    </xf>
    <xf numFmtId="0" fontId="6" fillId="0" borderId="69" xfId="1110" applyFont="1" applyFill="1" applyBorder="1" applyAlignment="1">
      <alignment horizontal="center" vertical="center" wrapText="1"/>
      <protection/>
    </xf>
    <xf numFmtId="0" fontId="59" fillId="0" borderId="37" xfId="1110" applyFont="1" applyFill="1" applyBorder="1" applyAlignment="1">
      <alignment horizontal="center" vertical="center" wrapText="1" shrinkToFit="1"/>
      <protection/>
    </xf>
    <xf numFmtId="0" fontId="59" fillId="0" borderId="37" xfId="1110" applyFont="1" applyFill="1" applyBorder="1" applyAlignment="1">
      <alignment horizontal="center" vertical="center" shrinkToFit="1"/>
      <protection/>
    </xf>
    <xf numFmtId="0" fontId="6" fillId="0" borderId="37" xfId="1110" applyFont="1" applyFill="1" applyBorder="1" applyAlignment="1">
      <alignment horizontal="center" vertical="center" wrapText="1"/>
      <protection/>
    </xf>
    <xf numFmtId="0" fontId="59" fillId="0" borderId="69" xfId="1110" applyFont="1" applyFill="1" applyBorder="1" applyAlignment="1">
      <alignment horizontal="left" vertical="center" wrapText="1"/>
      <protection/>
    </xf>
    <xf numFmtId="0" fontId="59" fillId="0" borderId="70" xfId="1110" applyFont="1" applyFill="1" applyBorder="1" applyAlignment="1">
      <alignment horizontal="center" vertical="center" wrapText="1"/>
      <protection/>
    </xf>
    <xf numFmtId="0" fontId="6" fillId="0" borderId="70" xfId="1110" applyFont="1" applyFill="1" applyBorder="1" applyAlignment="1">
      <alignment horizontal="center" vertical="center" wrapText="1"/>
      <protection/>
    </xf>
    <xf numFmtId="0" fontId="59" fillId="0" borderId="71" xfId="1110" applyFont="1" applyFill="1" applyBorder="1" applyAlignment="1">
      <alignment horizontal="center" vertical="center" wrapText="1"/>
      <protection/>
    </xf>
    <xf numFmtId="0" fontId="6" fillId="0" borderId="71" xfId="1110" applyFont="1" applyFill="1" applyBorder="1" applyAlignment="1">
      <alignment horizontal="center" vertical="center" wrapText="1"/>
      <protection/>
    </xf>
    <xf numFmtId="0" fontId="59" fillId="0" borderId="6" xfId="1110" applyFont="1" applyFill="1" applyBorder="1" applyAlignment="1">
      <alignment horizontal="center" vertical="center" wrapText="1" shrinkToFit="1"/>
      <protection/>
    </xf>
    <xf numFmtId="0" fontId="59" fillId="0" borderId="6" xfId="1110" applyFont="1" applyFill="1" applyBorder="1" applyAlignment="1">
      <alignment horizontal="center" vertical="center" shrinkToFit="1"/>
      <protection/>
    </xf>
    <xf numFmtId="0" fontId="17" fillId="0" borderId="6" xfId="1110" applyFont="1" applyFill="1" applyBorder="1" applyAlignment="1">
      <alignment horizontal="center" vertical="center" wrapText="1"/>
      <protection/>
    </xf>
    <xf numFmtId="0" fontId="59" fillId="32" borderId="40" xfId="1110" applyFont="1" applyFill="1" applyBorder="1" applyAlignment="1">
      <alignment vertical="top" wrapText="1"/>
      <protection/>
    </xf>
    <xf numFmtId="0" fontId="17" fillId="32" borderId="22" xfId="1110" applyFont="1" applyFill="1" applyBorder="1" applyAlignment="1">
      <alignment horizontal="center" vertical="center" shrinkToFit="1"/>
      <protection/>
    </xf>
    <xf numFmtId="0" fontId="0" fillId="0" borderId="0" xfId="0" applyFont="1" applyAlignment="1">
      <alignment vertical="center"/>
    </xf>
    <xf numFmtId="0" fontId="0" fillId="0" borderId="46" xfId="0" applyFont="1" applyBorder="1" applyAlignment="1">
      <alignment vertical="center"/>
    </xf>
    <xf numFmtId="0" fontId="0" fillId="0" borderId="22" xfId="0" applyFont="1" applyBorder="1" applyAlignment="1">
      <alignment vertical="center"/>
    </xf>
    <xf numFmtId="0" fontId="0" fillId="0" borderId="30" xfId="0" applyFont="1" applyBorder="1" applyAlignment="1">
      <alignment vertical="center"/>
    </xf>
    <xf numFmtId="0" fontId="0" fillId="0" borderId="23" xfId="0" applyFont="1" applyBorder="1" applyAlignment="1">
      <alignment vertical="center"/>
    </xf>
    <xf numFmtId="0" fontId="0" fillId="0" borderId="47" xfId="0" applyFont="1" applyBorder="1" applyAlignment="1">
      <alignment vertical="center"/>
    </xf>
    <xf numFmtId="0" fontId="59" fillId="32" borderId="54" xfId="1110" applyFont="1" applyFill="1" applyBorder="1" applyAlignment="1">
      <alignment horizontal="left"/>
      <protection/>
    </xf>
    <xf numFmtId="0" fontId="59" fillId="32" borderId="55" xfId="1110" applyFont="1" applyFill="1" applyBorder="1" applyAlignment="1">
      <alignment horizontal="left"/>
      <protection/>
    </xf>
    <xf numFmtId="0" fontId="59" fillId="32" borderId="39" xfId="1110" applyFont="1" applyFill="1" applyBorder="1" applyAlignment="1">
      <alignment horizontal="left"/>
      <protection/>
    </xf>
    <xf numFmtId="0" fontId="17" fillId="32" borderId="72" xfId="1110" applyFont="1" applyFill="1" applyBorder="1" applyAlignment="1">
      <alignment horizontal="left"/>
      <protection/>
    </xf>
    <xf numFmtId="0" fontId="17" fillId="32" borderId="29" xfId="1110" applyFont="1" applyFill="1" applyBorder="1" applyAlignment="1">
      <alignment horizontal="left"/>
      <protection/>
    </xf>
    <xf numFmtId="0" fontId="17" fillId="32" borderId="32" xfId="1110" applyFont="1" applyFill="1" applyBorder="1" applyAlignment="1">
      <alignment horizontal="left"/>
      <protection/>
    </xf>
    <xf numFmtId="0" fontId="17" fillId="32" borderId="57" xfId="1110" applyFont="1" applyFill="1" applyBorder="1" applyAlignment="1">
      <alignment horizontal="left"/>
      <protection/>
    </xf>
    <xf numFmtId="0" fontId="17" fillId="32" borderId="58" xfId="1110" applyFont="1" applyFill="1" applyBorder="1" applyAlignment="1">
      <alignment horizontal="left"/>
      <protection/>
    </xf>
    <xf numFmtId="0" fontId="17" fillId="32" borderId="34" xfId="1110" applyFont="1" applyFill="1" applyBorder="1" applyAlignment="1">
      <alignment horizontal="left"/>
      <protection/>
    </xf>
    <xf numFmtId="0" fontId="0" fillId="0" borderId="0" xfId="0" applyFont="1" applyAlignment="1">
      <alignment wrapText="1"/>
    </xf>
    <xf numFmtId="0" fontId="105" fillId="19" borderId="6" xfId="0" applyFont="1" applyFill="1" applyBorder="1" applyAlignment="1">
      <alignment horizontal="center" vertical="center"/>
    </xf>
    <xf numFmtId="0" fontId="5" fillId="19" borderId="38" xfId="0" applyFont="1" applyFill="1" applyBorder="1" applyAlignment="1">
      <alignment horizontal="center" vertical="center" wrapText="1"/>
    </xf>
    <xf numFmtId="0" fontId="5" fillId="19" borderId="37" xfId="0" applyFont="1" applyFill="1" applyBorder="1" applyAlignment="1">
      <alignment horizontal="center" vertical="center" wrapText="1"/>
    </xf>
    <xf numFmtId="0" fontId="0" fillId="19" borderId="48" xfId="0" applyFont="1" applyFill="1" applyBorder="1" applyAlignment="1">
      <alignment horizontal="center" vertical="center" wrapText="1"/>
    </xf>
    <xf numFmtId="0" fontId="0" fillId="19" borderId="31" xfId="0" applyFont="1" applyFill="1" applyBorder="1" applyAlignment="1">
      <alignment horizontal="center" vertical="center" wrapText="1"/>
    </xf>
    <xf numFmtId="0" fontId="0" fillId="19" borderId="6" xfId="0" applyFont="1" applyFill="1" applyBorder="1" applyAlignment="1">
      <alignment horizontal="center" vertical="center" wrapText="1"/>
    </xf>
    <xf numFmtId="0" fontId="0" fillId="19" borderId="6" xfId="0" applyFont="1" applyFill="1" applyBorder="1" applyAlignment="1">
      <alignment horizontal="center" vertical="center"/>
    </xf>
    <xf numFmtId="0" fontId="0" fillId="19" borderId="10" xfId="0" applyFont="1" applyFill="1" applyBorder="1" applyAlignment="1">
      <alignment horizontal="center" vertical="center" wrapText="1"/>
    </xf>
    <xf numFmtId="0" fontId="0" fillId="19" borderId="30" xfId="0" applyFont="1" applyFill="1" applyBorder="1" applyAlignment="1">
      <alignment horizontal="center" vertical="center" wrapText="1"/>
    </xf>
    <xf numFmtId="0" fontId="0" fillId="19" borderId="38" xfId="0" applyFont="1" applyFill="1" applyBorder="1" applyAlignment="1">
      <alignment horizontal="center" vertical="center" wrapText="1"/>
    </xf>
    <xf numFmtId="0" fontId="0" fillId="19" borderId="37" xfId="0" applyFont="1" applyFill="1" applyBorder="1" applyAlignment="1">
      <alignment horizontal="center" vertical="center" wrapText="1"/>
    </xf>
    <xf numFmtId="0" fontId="0" fillId="19" borderId="45" xfId="0" applyFont="1" applyFill="1" applyBorder="1" applyAlignment="1">
      <alignment horizontal="center" vertical="center" wrapText="1"/>
    </xf>
    <xf numFmtId="0" fontId="0" fillId="19" borderId="47" xfId="0" applyFont="1" applyFill="1" applyBorder="1" applyAlignment="1">
      <alignment horizontal="center" vertical="center" wrapText="1"/>
    </xf>
    <xf numFmtId="0" fontId="21" fillId="32" borderId="57" xfId="0" applyFont="1" applyFill="1" applyBorder="1" applyAlignment="1">
      <alignment horizontal="center" vertical="center" wrapText="1"/>
    </xf>
    <xf numFmtId="0" fontId="21" fillId="32" borderId="34" xfId="0" applyFont="1" applyFill="1" applyBorder="1" applyAlignment="1">
      <alignment horizontal="center" vertical="center" wrapText="1"/>
    </xf>
    <xf numFmtId="0" fontId="8" fillId="32" borderId="57" xfId="0" applyFont="1" applyFill="1" applyBorder="1" applyAlignment="1">
      <alignment horizontal="center" vertical="center"/>
    </xf>
    <xf numFmtId="0" fontId="8" fillId="32" borderId="58" xfId="0" applyFont="1" applyFill="1" applyBorder="1" applyAlignment="1">
      <alignment horizontal="center" vertical="center"/>
    </xf>
    <xf numFmtId="0" fontId="22" fillId="32" borderId="0" xfId="0" applyFont="1" applyFill="1" applyAlignment="1">
      <alignment horizontal="center" vertical="center"/>
    </xf>
    <xf numFmtId="0" fontId="8" fillId="32" borderId="48" xfId="0" applyFont="1" applyFill="1" applyBorder="1" applyAlignment="1">
      <alignment horizontal="center" vertical="center" wrapText="1"/>
    </xf>
    <xf numFmtId="0" fontId="8" fillId="32" borderId="31" xfId="0" applyFont="1" applyFill="1" applyBorder="1" applyAlignment="1">
      <alignment horizontal="center" vertical="center"/>
    </xf>
    <xf numFmtId="0" fontId="8" fillId="32" borderId="48" xfId="0" applyFont="1" applyFill="1" applyBorder="1" applyAlignment="1">
      <alignment horizontal="right" vertical="center"/>
    </xf>
    <xf numFmtId="0" fontId="8" fillId="32" borderId="4" xfId="0" applyFont="1" applyFill="1" applyBorder="1" applyAlignment="1">
      <alignment horizontal="right" vertical="center"/>
    </xf>
    <xf numFmtId="0" fontId="13" fillId="32" borderId="48" xfId="0" applyFont="1" applyFill="1" applyBorder="1" applyAlignment="1">
      <alignment horizontal="right" vertical="center"/>
    </xf>
    <xf numFmtId="0" fontId="13" fillId="32" borderId="4" xfId="0" applyFont="1" applyFill="1" applyBorder="1" applyAlignment="1">
      <alignment horizontal="right" vertical="center"/>
    </xf>
    <xf numFmtId="0" fontId="8" fillId="32" borderId="6" xfId="0" applyFont="1" applyFill="1" applyBorder="1" applyAlignment="1">
      <alignment horizontal="center" vertical="center"/>
    </xf>
    <xf numFmtId="0" fontId="9" fillId="32" borderId="56" xfId="0" applyFont="1" applyFill="1" applyBorder="1" applyAlignment="1">
      <alignment horizontal="center" vertical="center"/>
    </xf>
    <xf numFmtId="0" fontId="8" fillId="32" borderId="34" xfId="0" applyFont="1" applyFill="1" applyBorder="1" applyAlignment="1">
      <alignment horizontal="center" vertical="center"/>
    </xf>
    <xf numFmtId="0" fontId="6" fillId="32" borderId="73" xfId="0" applyFont="1" applyFill="1" applyBorder="1" applyAlignment="1">
      <alignment horizontal="center" vertical="center" wrapText="1"/>
    </xf>
    <xf numFmtId="0" fontId="6" fillId="32" borderId="73" xfId="0" applyFont="1" applyFill="1" applyBorder="1" applyAlignment="1">
      <alignment horizontal="center" vertical="center"/>
    </xf>
    <xf numFmtId="0" fontId="8" fillId="32" borderId="72" xfId="0" applyFont="1" applyFill="1" applyBorder="1" applyAlignment="1">
      <alignment horizontal="right" vertical="center"/>
    </xf>
    <xf numFmtId="0" fontId="8" fillId="32" borderId="29" xfId="0" applyFont="1" applyFill="1" applyBorder="1" applyAlignment="1">
      <alignment horizontal="right" vertical="center"/>
    </xf>
    <xf numFmtId="0" fontId="8" fillId="32" borderId="74" xfId="0" applyFont="1" applyFill="1" applyBorder="1" applyAlignment="1">
      <alignment horizontal="center" vertical="center" wrapText="1"/>
    </xf>
    <xf numFmtId="0" fontId="8" fillId="32" borderId="74" xfId="0" applyFont="1" applyFill="1" applyBorder="1" applyAlignment="1">
      <alignment horizontal="center" vertical="center"/>
    </xf>
    <xf numFmtId="0" fontId="8" fillId="32" borderId="35" xfId="0" applyFont="1" applyFill="1" applyBorder="1" applyAlignment="1">
      <alignment horizontal="right" vertical="center" wrapText="1"/>
    </xf>
    <xf numFmtId="0" fontId="8" fillId="32" borderId="36" xfId="0" applyFont="1" applyFill="1" applyBorder="1" applyAlignment="1">
      <alignment horizontal="right" vertical="center"/>
    </xf>
    <xf numFmtId="0" fontId="8" fillId="32" borderId="35" xfId="0" applyFont="1" applyFill="1" applyBorder="1" applyAlignment="1">
      <alignment horizontal="right" vertical="center"/>
    </xf>
    <xf numFmtId="0" fontId="8" fillId="32" borderId="38" xfId="0" applyFont="1" applyFill="1" applyBorder="1" applyAlignment="1">
      <alignment horizontal="center" vertical="center"/>
    </xf>
    <xf numFmtId="0" fontId="13" fillId="32" borderId="65" xfId="0" applyFont="1" applyFill="1" applyBorder="1" applyAlignment="1">
      <alignment horizontal="right" vertical="center"/>
    </xf>
    <xf numFmtId="0" fontId="13" fillId="32" borderId="24" xfId="0" applyFont="1" applyFill="1" applyBorder="1" applyAlignment="1">
      <alignment horizontal="right" vertical="center"/>
    </xf>
    <xf numFmtId="0" fontId="7" fillId="32" borderId="6" xfId="0" applyFont="1" applyFill="1" applyBorder="1" applyAlignment="1">
      <alignment horizontal="center" vertical="center"/>
    </xf>
    <xf numFmtId="0" fontId="8" fillId="32" borderId="37" xfId="0" applyFont="1" applyFill="1" applyBorder="1" applyAlignment="1">
      <alignment horizontal="center" vertical="center"/>
    </xf>
    <xf numFmtId="0" fontId="13" fillId="32" borderId="48" xfId="0" applyFont="1" applyFill="1" applyBorder="1" applyAlignment="1">
      <alignment horizontal="center" vertical="center"/>
    </xf>
    <xf numFmtId="0" fontId="13" fillId="32" borderId="4" xfId="0" applyFont="1" applyFill="1" applyBorder="1" applyAlignment="1">
      <alignment horizontal="center" vertical="center"/>
    </xf>
    <xf numFmtId="0" fontId="13" fillId="32" borderId="31" xfId="0" applyFont="1" applyFill="1" applyBorder="1" applyAlignment="1">
      <alignment horizontal="center" vertical="center"/>
    </xf>
    <xf numFmtId="0" fontId="21" fillId="32" borderId="10" xfId="0" applyFont="1" applyFill="1" applyBorder="1" applyAlignment="1">
      <alignment horizontal="center" vertical="center" wrapText="1"/>
    </xf>
    <xf numFmtId="0" fontId="21" fillId="32" borderId="45" xfId="0" applyFont="1" applyFill="1" applyBorder="1" applyAlignment="1">
      <alignment horizontal="center" vertical="center" wrapText="1"/>
    </xf>
    <xf numFmtId="0" fontId="13" fillId="32" borderId="38" xfId="0" applyFont="1" applyFill="1" applyBorder="1" applyAlignment="1">
      <alignment horizontal="center" vertical="center"/>
    </xf>
    <xf numFmtId="0" fontId="21" fillId="32" borderId="6" xfId="0" applyFont="1" applyFill="1" applyBorder="1" applyAlignment="1">
      <alignment horizontal="center" vertical="center" wrapText="1"/>
    </xf>
    <xf numFmtId="0" fontId="21" fillId="32" borderId="6" xfId="0" applyFont="1" applyFill="1" applyBorder="1" applyAlignment="1">
      <alignment horizontal="center" vertical="center"/>
    </xf>
    <xf numFmtId="0" fontId="13" fillId="32" borderId="6" xfId="0" applyFont="1" applyFill="1" applyBorder="1" applyAlignment="1">
      <alignment horizontal="center" vertical="center"/>
    </xf>
    <xf numFmtId="0" fontId="8" fillId="32" borderId="48" xfId="0" applyFont="1" applyFill="1" applyBorder="1" applyAlignment="1">
      <alignment horizontal="center" vertical="center"/>
    </xf>
    <xf numFmtId="0" fontId="8" fillId="32" borderId="4" xfId="0" applyFont="1" applyFill="1" applyBorder="1" applyAlignment="1">
      <alignment horizontal="center" vertical="center"/>
    </xf>
    <xf numFmtId="0" fontId="8" fillId="32" borderId="10" xfId="0" applyFont="1" applyFill="1" applyBorder="1" applyAlignment="1">
      <alignment horizontal="center" vertical="center" wrapText="1"/>
    </xf>
    <xf numFmtId="0" fontId="8" fillId="32" borderId="45" xfId="0" applyFont="1" applyFill="1" applyBorder="1" applyAlignment="1">
      <alignment horizontal="center" vertical="center"/>
    </xf>
    <xf numFmtId="0" fontId="8" fillId="32" borderId="22" xfId="0" applyFont="1" applyFill="1" applyBorder="1" applyAlignment="1">
      <alignment horizontal="center" vertical="center"/>
    </xf>
    <xf numFmtId="0" fontId="8" fillId="32" borderId="46" xfId="0" applyFont="1" applyFill="1" applyBorder="1" applyAlignment="1">
      <alignment horizontal="center" vertical="center"/>
    </xf>
    <xf numFmtId="0" fontId="8" fillId="32" borderId="30" xfId="0" applyFont="1" applyFill="1" applyBorder="1" applyAlignment="1">
      <alignment horizontal="center" vertical="center"/>
    </xf>
    <xf numFmtId="0" fontId="8" fillId="32" borderId="47" xfId="0" applyFont="1" applyFill="1" applyBorder="1" applyAlignment="1">
      <alignment horizontal="center" vertical="center"/>
    </xf>
    <xf numFmtId="0" fontId="13" fillId="32" borderId="40" xfId="0" applyFont="1" applyFill="1" applyBorder="1" applyAlignment="1">
      <alignment horizontal="left" vertical="center"/>
    </xf>
    <xf numFmtId="0" fontId="13" fillId="32" borderId="45" xfId="0" applyFont="1" applyFill="1" applyBorder="1" applyAlignment="1">
      <alignment horizontal="left" vertical="center"/>
    </xf>
    <xf numFmtId="0" fontId="13" fillId="32" borderId="0" xfId="0" applyFont="1" applyFill="1" applyBorder="1" applyAlignment="1">
      <alignment horizontal="left" vertical="center"/>
    </xf>
    <xf numFmtId="0" fontId="13" fillId="32" borderId="46" xfId="0" applyFont="1" applyFill="1" applyBorder="1" applyAlignment="1">
      <alignment horizontal="left" vertical="center"/>
    </xf>
    <xf numFmtId="0" fontId="8" fillId="32" borderId="0" xfId="0" applyFont="1" applyFill="1" applyBorder="1" applyAlignment="1">
      <alignment horizontal="left" vertical="center"/>
    </xf>
    <xf numFmtId="0" fontId="8" fillId="32" borderId="46" xfId="0" applyFont="1" applyFill="1" applyBorder="1" applyAlignment="1">
      <alignment horizontal="left" vertical="center"/>
    </xf>
    <xf numFmtId="0" fontId="13" fillId="32" borderId="23" xfId="0" applyFont="1" applyFill="1" applyBorder="1" applyAlignment="1">
      <alignment horizontal="left" vertical="center"/>
    </xf>
    <xf numFmtId="0" fontId="13" fillId="32" borderId="47" xfId="0" applyFont="1" applyFill="1" applyBorder="1" applyAlignment="1">
      <alignment horizontal="left" vertical="center"/>
    </xf>
    <xf numFmtId="0" fontId="23" fillId="32" borderId="0" xfId="0" applyFont="1" applyFill="1" applyAlignment="1">
      <alignment horizontal="right" vertical="center"/>
    </xf>
    <xf numFmtId="0" fontId="20" fillId="32" borderId="0" xfId="0" applyFont="1" applyFill="1" applyAlignment="1">
      <alignment horizontal="center"/>
    </xf>
    <xf numFmtId="0" fontId="8" fillId="32" borderId="0" xfId="0" applyFont="1" applyFill="1" applyAlignment="1">
      <alignment horizontal="left" vertical="center" wrapText="1"/>
    </xf>
    <xf numFmtId="0" fontId="8" fillId="32" borderId="10" xfId="0" applyFont="1" applyFill="1" applyBorder="1" applyAlignment="1">
      <alignment horizontal="center" vertical="center"/>
    </xf>
    <xf numFmtId="0" fontId="8" fillId="32" borderId="40" xfId="0" applyFont="1" applyFill="1" applyBorder="1" applyAlignment="1">
      <alignment horizontal="center" vertical="center"/>
    </xf>
    <xf numFmtId="0" fontId="8" fillId="32" borderId="0" xfId="0" applyFont="1" applyFill="1" applyBorder="1" applyAlignment="1">
      <alignment horizontal="center" vertical="center"/>
    </xf>
    <xf numFmtId="0" fontId="8" fillId="32" borderId="23" xfId="0" applyFont="1" applyFill="1" applyBorder="1" applyAlignment="1">
      <alignment horizontal="left" vertical="center"/>
    </xf>
    <xf numFmtId="0" fontId="8" fillId="32" borderId="47" xfId="0" applyFont="1" applyFill="1" applyBorder="1" applyAlignment="1">
      <alignment horizontal="left" vertical="center"/>
    </xf>
    <xf numFmtId="0" fontId="7" fillId="32" borderId="57" xfId="1110" applyFont="1" applyFill="1" applyBorder="1" applyAlignment="1">
      <alignment horizontal="left"/>
      <protection/>
    </xf>
    <xf numFmtId="0" fontId="7" fillId="32" borderId="58" xfId="1110" applyFont="1" applyFill="1" applyBorder="1" applyAlignment="1">
      <alignment horizontal="left"/>
      <protection/>
    </xf>
    <xf numFmtId="0" fontId="7" fillId="32" borderId="34" xfId="1110" applyFont="1" applyFill="1" applyBorder="1" applyAlignment="1">
      <alignment horizontal="left"/>
      <protection/>
    </xf>
    <xf numFmtId="0" fontId="9" fillId="32" borderId="40" xfId="1110" applyFont="1" applyFill="1" applyBorder="1" applyAlignment="1">
      <alignment horizontal="left" vertical="center" wrapText="1"/>
      <protection/>
    </xf>
    <xf numFmtId="0" fontId="9" fillId="32" borderId="0" xfId="1110" applyFont="1" applyFill="1" applyBorder="1" applyAlignment="1">
      <alignment horizontal="left" vertical="center" wrapText="1"/>
      <protection/>
    </xf>
    <xf numFmtId="0" fontId="7" fillId="32" borderId="10" xfId="1110" applyFont="1" applyFill="1" applyBorder="1" applyAlignment="1">
      <alignment horizontal="center" vertical="center" wrapText="1" shrinkToFit="1"/>
      <protection/>
    </xf>
    <xf numFmtId="0" fontId="7" fillId="32" borderId="40" xfId="1110" applyFont="1" applyFill="1" applyBorder="1" applyAlignment="1">
      <alignment horizontal="center" vertical="center" shrinkToFit="1"/>
      <protection/>
    </xf>
    <xf numFmtId="0" fontId="7" fillId="32" borderId="45" xfId="1110" applyFont="1" applyFill="1" applyBorder="1" applyAlignment="1">
      <alignment horizontal="center" vertical="center" shrinkToFit="1"/>
      <protection/>
    </xf>
    <xf numFmtId="0" fontId="7" fillId="32" borderId="30" xfId="1110" applyFont="1" applyFill="1" applyBorder="1" applyAlignment="1">
      <alignment horizontal="center" vertical="center" shrinkToFit="1"/>
      <protection/>
    </xf>
    <xf numFmtId="0" fontId="7" fillId="32" borderId="23" xfId="1110" applyFont="1" applyFill="1" applyBorder="1" applyAlignment="1">
      <alignment horizontal="center" vertical="center" shrinkToFit="1"/>
      <protection/>
    </xf>
    <xf numFmtId="0" fontId="7" fillId="32" borderId="47" xfId="1110" applyFont="1" applyFill="1" applyBorder="1" applyAlignment="1">
      <alignment horizontal="center" vertical="center" shrinkToFit="1"/>
      <protection/>
    </xf>
    <xf numFmtId="0" fontId="8" fillId="32" borderId="65" xfId="1110" applyFont="1" applyFill="1" applyBorder="1" applyAlignment="1">
      <alignment horizontal="center" vertical="center" wrapText="1"/>
      <protection/>
    </xf>
    <xf numFmtId="0" fontId="8" fillId="32" borderId="24" xfId="1110" applyFont="1" applyFill="1" applyBorder="1" applyAlignment="1">
      <alignment horizontal="center" vertical="center" wrapText="1"/>
      <protection/>
    </xf>
    <xf numFmtId="0" fontId="8" fillId="32" borderId="1" xfId="1110" applyFont="1" applyFill="1" applyBorder="1" applyAlignment="1">
      <alignment horizontal="center" vertical="center" wrapText="1"/>
      <protection/>
    </xf>
    <xf numFmtId="0" fontId="8" fillId="32" borderId="75" xfId="1110" applyFont="1" applyFill="1" applyBorder="1" applyAlignment="1">
      <alignment horizontal="center" vertical="center" wrapText="1"/>
      <protection/>
    </xf>
    <xf numFmtId="0" fontId="8" fillId="32" borderId="57" xfId="1110" applyFont="1" applyFill="1" applyBorder="1" applyAlignment="1">
      <alignment horizontal="center" vertical="center" wrapText="1"/>
      <protection/>
    </xf>
    <xf numFmtId="0" fontId="8" fillId="32" borderId="58" xfId="1110" applyFont="1" applyFill="1" applyBorder="1" applyAlignment="1">
      <alignment horizontal="center" vertical="center" wrapText="1"/>
      <protection/>
    </xf>
    <xf numFmtId="0" fontId="8" fillId="32" borderId="76" xfId="1110" applyFont="1" applyFill="1" applyBorder="1" applyAlignment="1">
      <alignment horizontal="center" vertical="center" wrapText="1"/>
      <protection/>
    </xf>
    <xf numFmtId="0" fontId="12" fillId="32" borderId="77" xfId="1110" applyFont="1" applyFill="1" applyBorder="1" applyAlignment="1">
      <alignment horizontal="center" vertical="center"/>
      <protection/>
    </xf>
    <xf numFmtId="0" fontId="12" fillId="32" borderId="58" xfId="1110" applyFont="1" applyFill="1" applyBorder="1" applyAlignment="1">
      <alignment horizontal="center" vertical="center"/>
      <protection/>
    </xf>
    <xf numFmtId="0" fontId="12" fillId="32" borderId="34" xfId="1110" applyFont="1" applyFill="1" applyBorder="1" applyAlignment="1">
      <alignment horizontal="center" vertical="center"/>
      <protection/>
    </xf>
    <xf numFmtId="0" fontId="7" fillId="32" borderId="10" xfId="1110" applyFont="1" applyFill="1" applyBorder="1" applyAlignment="1">
      <alignment horizontal="center" vertical="center" shrinkToFit="1"/>
      <protection/>
    </xf>
    <xf numFmtId="0" fontId="7" fillId="32" borderId="22" xfId="1110" applyFont="1" applyFill="1" applyBorder="1" applyAlignment="1">
      <alignment horizontal="center" vertical="center" shrinkToFit="1"/>
      <protection/>
    </xf>
    <xf numFmtId="0" fontId="7" fillId="32" borderId="0" xfId="1110" applyFont="1" applyFill="1" applyBorder="1" applyAlignment="1">
      <alignment horizontal="center" vertical="center" shrinkToFit="1"/>
      <protection/>
    </xf>
    <xf numFmtId="0" fontId="7" fillId="32" borderId="46" xfId="1110" applyFont="1" applyFill="1" applyBorder="1" applyAlignment="1">
      <alignment horizontal="center" vertical="center" shrinkToFit="1"/>
      <protection/>
    </xf>
    <xf numFmtId="0" fontId="18" fillId="32" borderId="65" xfId="1110" applyFont="1" applyFill="1" applyBorder="1" applyAlignment="1">
      <alignment horizontal="left"/>
      <protection/>
    </xf>
    <xf numFmtId="0" fontId="18" fillId="32" borderId="24" xfId="1110" applyFont="1" applyFill="1" applyBorder="1" applyAlignment="1">
      <alignment horizontal="left"/>
      <protection/>
    </xf>
    <xf numFmtId="0" fontId="18" fillId="32" borderId="25" xfId="1110" applyFont="1" applyFill="1" applyBorder="1" applyAlignment="1">
      <alignment horizontal="left"/>
      <protection/>
    </xf>
    <xf numFmtId="0" fontId="9" fillId="32" borderId="72" xfId="1110" applyFont="1" applyFill="1" applyBorder="1" applyAlignment="1">
      <alignment horizontal="center"/>
      <protection/>
    </xf>
    <xf numFmtId="0" fontId="9" fillId="32" borderId="29" xfId="1110" applyFont="1" applyFill="1" applyBorder="1" applyAlignment="1">
      <alignment horizontal="center"/>
      <protection/>
    </xf>
    <xf numFmtId="0" fontId="9" fillId="32" borderId="32" xfId="1110" applyFont="1" applyFill="1" applyBorder="1" applyAlignment="1">
      <alignment horizontal="center"/>
      <protection/>
    </xf>
    <xf numFmtId="0" fontId="7" fillId="32" borderId="72" xfId="1110" applyFont="1" applyFill="1" applyBorder="1" applyAlignment="1">
      <alignment horizontal="left"/>
      <protection/>
    </xf>
    <xf numFmtId="0" fontId="7" fillId="32" borderId="29" xfId="1110" applyFont="1" applyFill="1" applyBorder="1" applyAlignment="1">
      <alignment horizontal="left"/>
      <protection/>
    </xf>
    <xf numFmtId="0" fontId="7" fillId="32" borderId="32" xfId="1110" applyFont="1" applyFill="1" applyBorder="1" applyAlignment="1">
      <alignment horizontal="left"/>
      <protection/>
    </xf>
    <xf numFmtId="0" fontId="7" fillId="32" borderId="24" xfId="1110" applyFont="1" applyFill="1" applyBorder="1" applyAlignment="1">
      <alignment horizontal="left" vertical="center"/>
      <protection/>
    </xf>
    <xf numFmtId="0" fontId="7" fillId="32" borderId="25" xfId="1110" applyFont="1" applyFill="1" applyBorder="1" applyAlignment="1">
      <alignment horizontal="left" vertical="center"/>
      <protection/>
    </xf>
    <xf numFmtId="0" fontId="7" fillId="32" borderId="65" xfId="1110" applyFont="1" applyFill="1" applyBorder="1" applyAlignment="1">
      <alignment horizontal="right" vertical="center"/>
      <protection/>
    </xf>
    <xf numFmtId="0" fontId="7" fillId="32" borderId="24" xfId="1110" applyFont="1" applyFill="1" applyBorder="1" applyAlignment="1">
      <alignment horizontal="right" vertical="center"/>
      <protection/>
    </xf>
    <xf numFmtId="176" fontId="12" fillId="32" borderId="24" xfId="1110" applyNumberFormat="1" applyFont="1" applyFill="1" applyBorder="1" applyAlignment="1">
      <alignment horizontal="center" vertical="center"/>
      <protection/>
    </xf>
    <xf numFmtId="0" fontId="7" fillId="32" borderId="40" xfId="1110" applyFont="1" applyFill="1" applyBorder="1" applyAlignment="1">
      <alignment wrapText="1" shrinkToFit="1"/>
      <protection/>
    </xf>
    <xf numFmtId="0" fontId="7" fillId="32" borderId="45" xfId="1110" applyFont="1" applyFill="1" applyBorder="1" applyAlignment="1">
      <alignment wrapText="1" shrinkToFit="1"/>
      <protection/>
    </xf>
    <xf numFmtId="0" fontId="7" fillId="32" borderId="30" xfId="1110" applyFont="1" applyFill="1" applyBorder="1" applyAlignment="1">
      <alignment wrapText="1" shrinkToFit="1"/>
      <protection/>
    </xf>
    <xf numFmtId="0" fontId="7" fillId="32" borderId="23" xfId="1110" applyFont="1" applyFill="1" applyBorder="1" applyAlignment="1">
      <alignment wrapText="1" shrinkToFit="1"/>
      <protection/>
    </xf>
    <xf numFmtId="0" fontId="7" fillId="32" borderId="47" xfId="1110" applyFont="1" applyFill="1" applyBorder="1" applyAlignment="1">
      <alignment wrapText="1" shrinkToFit="1"/>
      <protection/>
    </xf>
    <xf numFmtId="0" fontId="7" fillId="32" borderId="48" xfId="1110" applyFont="1" applyFill="1" applyBorder="1" applyAlignment="1">
      <alignment horizontal="center" vertical="center" wrapText="1" shrinkToFit="1"/>
      <protection/>
    </xf>
    <xf numFmtId="0" fontId="7" fillId="32" borderId="4" xfId="1110" applyFont="1" applyFill="1" applyBorder="1" applyAlignment="1">
      <alignment horizontal="center" vertical="center" wrapText="1" shrinkToFit="1"/>
      <protection/>
    </xf>
    <xf numFmtId="0" fontId="7" fillId="32" borderId="31" xfId="1110" applyFont="1" applyFill="1" applyBorder="1" applyAlignment="1">
      <alignment horizontal="center" vertical="center" wrapText="1" shrinkToFit="1"/>
      <protection/>
    </xf>
    <xf numFmtId="0" fontId="12" fillId="32" borderId="48" xfId="1110" applyFont="1" applyFill="1" applyBorder="1" applyAlignment="1">
      <alignment horizontal="center" vertical="center"/>
      <protection/>
    </xf>
    <xf numFmtId="0" fontId="12" fillId="32" borderId="4" xfId="1110" applyFont="1" applyFill="1" applyBorder="1" applyAlignment="1">
      <alignment horizontal="center" vertical="center"/>
      <protection/>
    </xf>
    <xf numFmtId="0" fontId="12" fillId="32" borderId="31" xfId="1110" applyFont="1" applyFill="1" applyBorder="1" applyAlignment="1">
      <alignment horizontal="center" vertical="center"/>
      <protection/>
    </xf>
    <xf numFmtId="0" fontId="7" fillId="32" borderId="48" xfId="1110" applyFont="1" applyFill="1" applyBorder="1" applyAlignment="1">
      <alignment horizontal="center" vertical="center" shrinkToFit="1"/>
      <protection/>
    </xf>
    <xf numFmtId="0" fontId="7" fillId="32" borderId="4" xfId="1110" applyFont="1" applyFill="1" applyBorder="1" applyAlignment="1">
      <alignment horizontal="center" vertical="center" shrinkToFit="1"/>
      <protection/>
    </xf>
    <xf numFmtId="0" fontId="7" fillId="32" borderId="31" xfId="1110" applyFont="1" applyFill="1" applyBorder="1" applyAlignment="1">
      <alignment horizontal="center" vertical="center" shrinkToFit="1"/>
      <protection/>
    </xf>
    <xf numFmtId="0" fontId="7" fillId="32" borderId="48" xfId="1110" applyFont="1" applyFill="1" applyBorder="1" applyAlignment="1">
      <alignment horizontal="right" vertical="center"/>
      <protection/>
    </xf>
    <xf numFmtId="0" fontId="7" fillId="32" borderId="4" xfId="1110" applyFont="1" applyFill="1" applyBorder="1" applyAlignment="1">
      <alignment horizontal="right" vertical="center"/>
      <protection/>
    </xf>
    <xf numFmtId="176" fontId="12" fillId="32" borderId="4" xfId="1110" applyNumberFormat="1" applyFont="1" applyFill="1" applyBorder="1" applyAlignment="1">
      <alignment horizontal="center" vertical="center"/>
      <protection/>
    </xf>
    <xf numFmtId="0" fontId="7" fillId="32" borderId="4" xfId="1110" applyFont="1" applyFill="1" applyBorder="1" applyAlignment="1">
      <alignment horizontal="left" vertical="center"/>
      <protection/>
    </xf>
    <xf numFmtId="0" fontId="7" fillId="32" borderId="31" xfId="1110" applyFont="1" applyFill="1" applyBorder="1" applyAlignment="1">
      <alignment horizontal="left" vertical="center"/>
      <protection/>
    </xf>
    <xf numFmtId="176" fontId="7" fillId="32" borderId="4" xfId="1110" applyNumberFormat="1" applyFont="1" applyFill="1" applyBorder="1" applyAlignment="1">
      <alignment horizontal="center" vertical="center"/>
      <protection/>
    </xf>
    <xf numFmtId="0" fontId="7" fillId="32" borderId="77" xfId="1110" applyFont="1" applyFill="1" applyBorder="1" applyAlignment="1">
      <alignment vertical="center" shrinkToFit="1"/>
      <protection/>
    </xf>
    <xf numFmtId="0" fontId="7" fillId="32" borderId="58" xfId="1110" applyFont="1" applyFill="1" applyBorder="1" applyAlignment="1">
      <alignment vertical="center" shrinkToFit="1"/>
      <protection/>
    </xf>
    <xf numFmtId="0" fontId="7" fillId="32" borderId="34" xfId="1110" applyFont="1" applyFill="1" applyBorder="1" applyAlignment="1">
      <alignment vertical="center" shrinkToFit="1"/>
      <protection/>
    </xf>
    <xf numFmtId="0" fontId="7" fillId="32" borderId="57" xfId="1110" applyFont="1" applyFill="1" applyBorder="1" applyAlignment="1">
      <alignment horizontal="right" vertical="center"/>
      <protection/>
    </xf>
    <xf numFmtId="0" fontId="7" fillId="32" borderId="58" xfId="1110" applyFont="1" applyFill="1" applyBorder="1" applyAlignment="1">
      <alignment horizontal="right" vertical="center"/>
      <protection/>
    </xf>
    <xf numFmtId="0" fontId="7" fillId="32" borderId="40" xfId="1110" applyFont="1" applyFill="1" applyBorder="1" applyAlignment="1">
      <alignment horizontal="center" vertical="center" wrapText="1" shrinkToFit="1"/>
      <protection/>
    </xf>
    <xf numFmtId="0" fontId="7" fillId="32" borderId="22" xfId="1110" applyFont="1" applyFill="1" applyBorder="1" applyAlignment="1">
      <alignment horizontal="center" vertical="center" wrapText="1" shrinkToFit="1"/>
      <protection/>
    </xf>
    <xf numFmtId="0" fontId="7" fillId="32" borderId="0" xfId="1110" applyFont="1" applyFill="1" applyBorder="1" applyAlignment="1">
      <alignment horizontal="center" vertical="center" wrapText="1" shrinkToFit="1"/>
      <protection/>
    </xf>
    <xf numFmtId="0" fontId="7" fillId="32" borderId="30" xfId="1110" applyFont="1" applyFill="1" applyBorder="1" applyAlignment="1">
      <alignment horizontal="center" vertical="center" wrapText="1" shrinkToFit="1"/>
      <protection/>
    </xf>
    <xf numFmtId="0" fontId="7" fillId="32" borderId="23" xfId="1110" applyFont="1" applyFill="1" applyBorder="1" applyAlignment="1">
      <alignment horizontal="center" vertical="center" wrapText="1" shrinkToFit="1"/>
      <protection/>
    </xf>
    <xf numFmtId="0" fontId="7" fillId="32" borderId="35" xfId="1110" applyFont="1" applyFill="1" applyBorder="1" applyAlignment="1">
      <alignment horizontal="right" vertical="center"/>
      <protection/>
    </xf>
    <xf numFmtId="0" fontId="7" fillId="32" borderId="36" xfId="1110" applyFont="1" applyFill="1" applyBorder="1" applyAlignment="1">
      <alignment horizontal="right" vertical="center"/>
      <protection/>
    </xf>
    <xf numFmtId="176" fontId="7" fillId="32" borderId="36" xfId="1110" applyNumberFormat="1" applyFont="1" applyFill="1" applyBorder="1" applyAlignment="1">
      <alignment horizontal="center" vertical="center"/>
      <protection/>
    </xf>
    <xf numFmtId="0" fontId="7" fillId="32" borderId="36" xfId="1110" applyFont="1" applyFill="1" applyBorder="1" applyAlignment="1">
      <alignment horizontal="left" vertical="center"/>
      <protection/>
    </xf>
    <xf numFmtId="0" fontId="7" fillId="32" borderId="33" xfId="1110" applyFont="1" applyFill="1" applyBorder="1" applyAlignment="1">
      <alignment horizontal="left" vertical="center"/>
      <protection/>
    </xf>
    <xf numFmtId="176" fontId="7" fillId="32" borderId="58" xfId="1110" applyNumberFormat="1" applyFont="1" applyFill="1" applyBorder="1" applyAlignment="1">
      <alignment horizontal="center" vertical="center"/>
      <protection/>
    </xf>
    <xf numFmtId="0" fontId="7" fillId="32" borderId="58" xfId="1110" applyFont="1" applyFill="1" applyBorder="1" applyAlignment="1">
      <alignment horizontal="left" vertical="center"/>
      <protection/>
    </xf>
    <xf numFmtId="0" fontId="7" fillId="32" borderId="34" xfId="1110" applyFont="1" applyFill="1" applyBorder="1" applyAlignment="1">
      <alignment horizontal="left" vertical="center"/>
      <protection/>
    </xf>
    <xf numFmtId="176" fontId="7" fillId="32" borderId="24" xfId="1110" applyNumberFormat="1" applyFont="1" applyFill="1" applyBorder="1" applyAlignment="1">
      <alignment horizontal="center" vertical="center"/>
      <protection/>
    </xf>
    <xf numFmtId="0" fontId="7" fillId="32" borderId="40" xfId="1110" applyFont="1" applyFill="1" applyBorder="1" applyAlignment="1">
      <alignment horizontal="left" vertical="center"/>
      <protection/>
    </xf>
    <xf numFmtId="0" fontId="7" fillId="32" borderId="45" xfId="1110" applyFont="1" applyFill="1" applyBorder="1" applyAlignment="1">
      <alignment horizontal="left" vertical="center"/>
      <protection/>
    </xf>
    <xf numFmtId="176" fontId="12" fillId="32" borderId="58" xfId="1110" applyNumberFormat="1" applyFont="1" applyFill="1" applyBorder="1" applyAlignment="1">
      <alignment horizontal="center" vertical="center"/>
      <protection/>
    </xf>
    <xf numFmtId="176" fontId="12" fillId="32" borderId="36" xfId="1110" applyNumberFormat="1" applyFont="1" applyFill="1" applyBorder="1" applyAlignment="1">
      <alignment horizontal="center" vertical="center"/>
      <protection/>
    </xf>
    <xf numFmtId="0" fontId="7" fillId="32" borderId="78" xfId="1110" applyFont="1" applyFill="1" applyBorder="1" applyAlignment="1">
      <alignment vertical="center" shrinkToFit="1"/>
      <protection/>
    </xf>
    <xf numFmtId="0" fontId="7" fillId="32" borderId="36" xfId="1110" applyFont="1" applyFill="1" applyBorder="1" applyAlignment="1">
      <alignment vertical="center" shrinkToFit="1"/>
      <protection/>
    </xf>
    <xf numFmtId="0" fontId="7" fillId="32" borderId="33" xfId="1110" applyFont="1" applyFill="1" applyBorder="1" applyAlignment="1">
      <alignment vertical="center" shrinkToFit="1"/>
      <protection/>
    </xf>
    <xf numFmtId="0" fontId="7" fillId="32" borderId="79" xfId="1110" applyFont="1" applyFill="1" applyBorder="1" applyAlignment="1">
      <alignment vertical="center" shrinkToFit="1"/>
      <protection/>
    </xf>
    <xf numFmtId="0" fontId="7" fillId="32" borderId="40" xfId="1110" applyFont="1" applyFill="1" applyBorder="1" applyAlignment="1">
      <alignment vertical="center" shrinkToFit="1"/>
      <protection/>
    </xf>
    <xf numFmtId="0" fontId="7" fillId="32" borderId="45" xfId="1110" applyFont="1" applyFill="1" applyBorder="1" applyAlignment="1">
      <alignment vertical="center" shrinkToFit="1"/>
      <protection/>
    </xf>
    <xf numFmtId="176" fontId="12" fillId="32" borderId="29" xfId="1110" applyNumberFormat="1" applyFont="1" applyFill="1" applyBorder="1" applyAlignment="1">
      <alignment horizontal="center" vertical="center"/>
      <protection/>
    </xf>
    <xf numFmtId="0" fontId="7" fillId="32" borderId="72" xfId="1110" applyFont="1" applyFill="1" applyBorder="1" applyAlignment="1">
      <alignment horizontal="right" vertical="center"/>
      <protection/>
    </xf>
    <xf numFmtId="0" fontId="7" fillId="32" borderId="29" xfId="1110" applyFont="1" applyFill="1" applyBorder="1" applyAlignment="1">
      <alignment horizontal="right" vertical="center"/>
      <protection/>
    </xf>
    <xf numFmtId="0" fontId="7" fillId="32" borderId="29" xfId="1110" applyFont="1" applyFill="1" applyBorder="1" applyAlignment="1">
      <alignment horizontal="left" vertical="center"/>
      <protection/>
    </xf>
    <xf numFmtId="0" fontId="7" fillId="32" borderId="32" xfId="1110" applyFont="1" applyFill="1" applyBorder="1" applyAlignment="1">
      <alignment horizontal="left" vertical="center"/>
      <protection/>
    </xf>
    <xf numFmtId="0" fontId="7" fillId="32" borderId="80" xfId="1110" applyFont="1" applyFill="1" applyBorder="1" applyAlignment="1">
      <alignment horizontal="center" vertical="center" wrapText="1" shrinkToFit="1"/>
      <protection/>
    </xf>
    <xf numFmtId="0" fontId="7" fillId="32" borderId="81" xfId="1110" applyFont="1" applyFill="1" applyBorder="1" applyAlignment="1">
      <alignment horizontal="center" vertical="center" wrapText="1" shrinkToFit="1"/>
      <protection/>
    </xf>
    <xf numFmtId="0" fontId="7" fillId="32" borderId="29" xfId="1110" applyFont="1" applyFill="1" applyBorder="1" applyAlignment="1">
      <alignment horizontal="center" vertical="center"/>
      <protection/>
    </xf>
    <xf numFmtId="0" fontId="7" fillId="32" borderId="32" xfId="1110" applyFont="1" applyFill="1" applyBorder="1" applyAlignment="1">
      <alignment horizontal="center" vertical="center"/>
      <protection/>
    </xf>
    <xf numFmtId="0" fontId="7" fillId="32" borderId="82" xfId="1110" applyFont="1" applyFill="1" applyBorder="1" applyAlignment="1">
      <alignment vertical="center" shrinkToFit="1"/>
      <protection/>
    </xf>
    <xf numFmtId="0" fontId="7" fillId="32" borderId="29" xfId="1110" applyFont="1" applyFill="1" applyBorder="1" applyAlignment="1">
      <alignment vertical="center" shrinkToFit="1"/>
      <protection/>
    </xf>
    <xf numFmtId="0" fontId="7" fillId="32" borderId="32" xfId="1110" applyFont="1" applyFill="1" applyBorder="1" applyAlignment="1">
      <alignment vertical="center" shrinkToFit="1"/>
      <protection/>
    </xf>
    <xf numFmtId="0" fontId="7" fillId="32" borderId="24" xfId="1110" applyFont="1" applyFill="1" applyBorder="1" applyAlignment="1">
      <alignment horizontal="center" vertical="center"/>
      <protection/>
    </xf>
    <xf numFmtId="0" fontId="7" fillId="32" borderId="25" xfId="1110" applyFont="1" applyFill="1" applyBorder="1" applyAlignment="1">
      <alignment horizontal="center" vertical="center"/>
      <protection/>
    </xf>
    <xf numFmtId="0" fontId="12" fillId="32" borderId="24" xfId="1110" applyFont="1" applyFill="1" applyBorder="1" applyAlignment="1">
      <alignment horizontal="center" vertical="center"/>
      <protection/>
    </xf>
    <xf numFmtId="0" fontId="8" fillId="32" borderId="82" xfId="1110" applyFont="1" applyFill="1" applyBorder="1" applyAlignment="1">
      <alignment horizontal="left" vertical="center" shrinkToFit="1"/>
      <protection/>
    </xf>
    <xf numFmtId="0" fontId="8" fillId="32" borderId="29" xfId="1110" applyFont="1" applyFill="1" applyBorder="1" applyAlignment="1">
      <alignment horizontal="left" vertical="center" shrinkToFit="1"/>
      <protection/>
    </xf>
    <xf numFmtId="0" fontId="8" fillId="32" borderId="32" xfId="1110" applyFont="1" applyFill="1" applyBorder="1" applyAlignment="1">
      <alignment horizontal="left" vertical="center" shrinkToFit="1"/>
      <protection/>
    </xf>
    <xf numFmtId="176" fontId="13" fillId="32" borderId="29" xfId="1110" applyNumberFormat="1" applyFont="1" applyFill="1" applyBorder="1" applyAlignment="1" quotePrefix="1">
      <alignment horizontal="center" vertical="center"/>
      <protection/>
    </xf>
    <xf numFmtId="176" fontId="13" fillId="32" borderId="29" xfId="1110" applyNumberFormat="1" applyFont="1" applyFill="1" applyBorder="1" applyAlignment="1">
      <alignment horizontal="center" vertical="center"/>
      <protection/>
    </xf>
    <xf numFmtId="0" fontId="12" fillId="32" borderId="10" xfId="1110" applyFont="1" applyFill="1" applyBorder="1" applyAlignment="1">
      <alignment horizontal="center" vertical="center"/>
      <protection/>
    </xf>
    <xf numFmtId="0" fontId="12" fillId="32" borderId="40" xfId="1110" applyFont="1" applyFill="1" applyBorder="1" applyAlignment="1">
      <alignment horizontal="center" vertical="center"/>
      <protection/>
    </xf>
    <xf numFmtId="0" fontId="12" fillId="32" borderId="45" xfId="1110" applyFont="1" applyFill="1" applyBorder="1" applyAlignment="1">
      <alignment horizontal="center" vertical="center"/>
      <protection/>
    </xf>
    <xf numFmtId="0" fontId="12" fillId="32" borderId="30" xfId="1110" applyFont="1" applyFill="1" applyBorder="1" applyAlignment="1">
      <alignment horizontal="center" vertical="center"/>
      <protection/>
    </xf>
    <xf numFmtId="0" fontId="12" fillId="32" borderId="23" xfId="1110" applyFont="1" applyFill="1" applyBorder="1" applyAlignment="1">
      <alignment horizontal="center" vertical="center"/>
      <protection/>
    </xf>
    <xf numFmtId="0" fontId="12" fillId="32" borderId="47" xfId="1110" applyFont="1" applyFill="1" applyBorder="1" applyAlignment="1">
      <alignment horizontal="center" vertical="center"/>
      <protection/>
    </xf>
    <xf numFmtId="0" fontId="7" fillId="32" borderId="80" xfId="1110" applyFont="1" applyFill="1" applyBorder="1" applyAlignment="1">
      <alignment horizontal="center" vertical="center" shrinkToFit="1"/>
      <protection/>
    </xf>
    <xf numFmtId="0" fontId="7" fillId="32" borderId="81" xfId="1110" applyFont="1" applyFill="1" applyBorder="1" applyAlignment="1">
      <alignment horizontal="center" vertical="center" shrinkToFit="1"/>
      <protection/>
    </xf>
    <xf numFmtId="0" fontId="7" fillId="32" borderId="83" xfId="1110" applyFont="1" applyFill="1" applyBorder="1" applyAlignment="1">
      <alignment horizontal="center" vertical="center" shrinkToFit="1"/>
      <protection/>
    </xf>
    <xf numFmtId="0" fontId="7" fillId="32" borderId="10" xfId="1110" applyFont="1" applyFill="1" applyBorder="1" applyAlignment="1">
      <alignment horizontal="center" vertical="center" wrapText="1"/>
      <protection/>
    </xf>
    <xf numFmtId="0" fontId="7" fillId="32" borderId="40" xfId="1110" applyFont="1" applyFill="1" applyBorder="1" applyAlignment="1">
      <alignment horizontal="center" vertical="center" wrapText="1"/>
      <protection/>
    </xf>
    <xf numFmtId="0" fontId="7" fillId="32" borderId="45" xfId="1110" applyFont="1" applyFill="1" applyBorder="1" applyAlignment="1">
      <alignment horizontal="center" vertical="center" wrapText="1"/>
      <protection/>
    </xf>
    <xf numFmtId="0" fontId="7" fillId="32" borderId="30" xfId="1110" applyFont="1" applyFill="1" applyBorder="1" applyAlignment="1">
      <alignment horizontal="center" vertical="center" wrapText="1"/>
      <protection/>
    </xf>
    <xf numFmtId="0" fontId="7" fillId="32" borderId="23" xfId="1110" applyFont="1" applyFill="1" applyBorder="1" applyAlignment="1">
      <alignment horizontal="center" vertical="center" wrapText="1"/>
      <protection/>
    </xf>
    <xf numFmtId="0" fontId="7" fillId="32" borderId="47" xfId="1110" applyFont="1" applyFill="1" applyBorder="1" applyAlignment="1">
      <alignment horizontal="center" vertical="center" wrapText="1"/>
      <protection/>
    </xf>
    <xf numFmtId="177" fontId="17" fillId="32" borderId="10" xfId="1110" applyNumberFormat="1" applyFont="1" applyFill="1" applyBorder="1" applyAlignment="1">
      <alignment horizontal="center" vertical="center"/>
      <protection/>
    </xf>
    <xf numFmtId="177" fontId="17" fillId="32" borderId="40" xfId="1110" applyNumberFormat="1" applyFont="1" applyFill="1" applyBorder="1" applyAlignment="1">
      <alignment horizontal="center" vertical="center"/>
      <protection/>
    </xf>
    <xf numFmtId="177" fontId="17" fillId="32" borderId="45" xfId="1110" applyNumberFormat="1" applyFont="1" applyFill="1" applyBorder="1" applyAlignment="1">
      <alignment horizontal="center" vertical="center"/>
      <protection/>
    </xf>
    <xf numFmtId="177" fontId="17" fillId="32" borderId="30" xfId="1110" applyNumberFormat="1" applyFont="1" applyFill="1" applyBorder="1" applyAlignment="1">
      <alignment horizontal="center" vertical="center"/>
      <protection/>
    </xf>
    <xf numFmtId="177" fontId="17" fillId="32" borderId="23" xfId="1110" applyNumberFormat="1" applyFont="1" applyFill="1" applyBorder="1" applyAlignment="1">
      <alignment horizontal="center" vertical="center"/>
      <protection/>
    </xf>
    <xf numFmtId="177" fontId="17" fillId="32" borderId="47" xfId="1110" applyNumberFormat="1" applyFont="1" applyFill="1" applyBorder="1" applyAlignment="1">
      <alignment horizontal="center" vertical="center"/>
      <protection/>
    </xf>
    <xf numFmtId="0" fontId="12" fillId="32" borderId="10" xfId="1110" applyFont="1" applyFill="1" applyBorder="1" applyAlignment="1">
      <alignment horizontal="center" vertical="center" shrinkToFit="1"/>
      <protection/>
    </xf>
    <xf numFmtId="0" fontId="12" fillId="32" borderId="40" xfId="1110" applyFont="1" applyFill="1" applyBorder="1" applyAlignment="1">
      <alignment horizontal="center" vertical="center" shrinkToFit="1"/>
      <protection/>
    </xf>
    <xf numFmtId="0" fontId="12" fillId="32" borderId="45" xfId="1110" applyFont="1" applyFill="1" applyBorder="1" applyAlignment="1">
      <alignment horizontal="center" vertical="center" shrinkToFit="1"/>
      <protection/>
    </xf>
    <xf numFmtId="0" fontId="12" fillId="32" borderId="30" xfId="1110" applyFont="1" applyFill="1" applyBorder="1" applyAlignment="1">
      <alignment horizontal="center" vertical="center" shrinkToFit="1"/>
      <protection/>
    </xf>
    <xf numFmtId="0" fontId="12" fillId="32" borderId="23" xfId="1110" applyFont="1" applyFill="1" applyBorder="1" applyAlignment="1">
      <alignment horizontal="center" vertical="center" shrinkToFit="1"/>
      <protection/>
    </xf>
    <xf numFmtId="0" fontId="12" fillId="32" borderId="47" xfId="1110" applyFont="1" applyFill="1" applyBorder="1" applyAlignment="1">
      <alignment horizontal="center" vertical="center" shrinkToFit="1"/>
      <protection/>
    </xf>
    <xf numFmtId="0" fontId="7" fillId="32" borderId="10" xfId="1110" applyFont="1" applyFill="1" applyBorder="1" applyAlignment="1">
      <alignment horizontal="center" vertical="center"/>
      <protection/>
    </xf>
    <xf numFmtId="0" fontId="7" fillId="32" borderId="40" xfId="1110" applyFont="1" applyFill="1" applyBorder="1" applyAlignment="1">
      <alignment horizontal="center" vertical="center"/>
      <protection/>
    </xf>
    <xf numFmtId="0" fontId="7" fillId="32" borderId="45" xfId="1110" applyFont="1" applyFill="1" applyBorder="1" applyAlignment="1">
      <alignment horizontal="center" vertical="center"/>
      <protection/>
    </xf>
    <xf numFmtId="0" fontId="7" fillId="32" borderId="30" xfId="1110" applyFont="1" applyFill="1" applyBorder="1" applyAlignment="1">
      <alignment horizontal="center" vertical="center"/>
      <protection/>
    </xf>
    <xf numFmtId="0" fontId="7" fillId="32" borderId="23" xfId="1110" applyFont="1" applyFill="1" applyBorder="1" applyAlignment="1">
      <alignment horizontal="center" vertical="center"/>
      <protection/>
    </xf>
    <xf numFmtId="0" fontId="7" fillId="32" borderId="47" xfId="1110" applyFont="1" applyFill="1" applyBorder="1" applyAlignment="1">
      <alignment horizontal="center" vertical="center"/>
      <protection/>
    </xf>
    <xf numFmtId="0" fontId="7" fillId="32" borderId="57" xfId="1110" applyFont="1" applyFill="1" applyBorder="1" applyAlignment="1">
      <alignment horizontal="center" vertical="center" shrinkToFit="1"/>
      <protection/>
    </xf>
    <xf numFmtId="0" fontId="7" fillId="32" borderId="58" xfId="1110" applyFont="1" applyFill="1" applyBorder="1" applyAlignment="1">
      <alignment horizontal="center" vertical="center" shrinkToFit="1"/>
      <protection/>
    </xf>
    <xf numFmtId="0" fontId="7" fillId="32" borderId="34" xfId="1110" applyFont="1" applyFill="1" applyBorder="1" applyAlignment="1">
      <alignment horizontal="center" vertical="center" shrinkToFit="1"/>
      <protection/>
    </xf>
    <xf numFmtId="0" fontId="15" fillId="32" borderId="48" xfId="1110" applyFont="1" applyFill="1" applyBorder="1" applyAlignment="1">
      <alignment horizontal="center" vertical="center"/>
      <protection/>
    </xf>
    <xf numFmtId="0" fontId="15" fillId="32" borderId="4" xfId="1110" applyFont="1" applyFill="1" applyBorder="1" applyAlignment="1">
      <alignment horizontal="center" vertical="center"/>
      <protection/>
    </xf>
    <xf numFmtId="0" fontId="15" fillId="32" borderId="31" xfId="1110" applyFont="1" applyFill="1" applyBorder="1" applyAlignment="1">
      <alignment horizontal="center" vertical="center"/>
      <protection/>
    </xf>
    <xf numFmtId="176" fontId="7" fillId="32" borderId="29" xfId="1110" applyNumberFormat="1" applyFont="1" applyFill="1" applyBorder="1" applyAlignment="1">
      <alignment horizontal="center" vertical="center"/>
      <protection/>
    </xf>
    <xf numFmtId="0" fontId="8" fillId="32" borderId="75" xfId="1110" applyFont="1" applyFill="1" applyBorder="1" applyAlignment="1">
      <alignment horizontal="center" vertical="center"/>
      <protection/>
    </xf>
    <xf numFmtId="0" fontId="8" fillId="32" borderId="24" xfId="1110" applyFont="1" applyFill="1" applyBorder="1" applyAlignment="1">
      <alignment horizontal="center" vertical="center"/>
      <protection/>
    </xf>
    <xf numFmtId="0" fontId="8" fillId="32" borderId="1" xfId="1110" applyFont="1" applyFill="1" applyBorder="1" applyAlignment="1">
      <alignment horizontal="center" vertical="center"/>
      <protection/>
    </xf>
    <xf numFmtId="0" fontId="8" fillId="32" borderId="25" xfId="1110" applyFont="1" applyFill="1" applyBorder="1" applyAlignment="1">
      <alignment horizontal="center" vertical="center"/>
      <protection/>
    </xf>
    <xf numFmtId="0" fontId="7" fillId="32" borderId="48" xfId="1110" applyFont="1" applyFill="1" applyBorder="1" applyAlignment="1">
      <alignment horizontal="center" vertical="center"/>
      <protection/>
    </xf>
    <xf numFmtId="0" fontId="7" fillId="32" borderId="4" xfId="1110" applyFont="1" applyFill="1" applyBorder="1" applyAlignment="1">
      <alignment horizontal="center" vertical="center"/>
      <protection/>
    </xf>
    <xf numFmtId="0" fontId="7" fillId="32" borderId="31" xfId="1110" applyFont="1" applyFill="1" applyBorder="1" applyAlignment="1">
      <alignment horizontal="center" vertical="center"/>
      <protection/>
    </xf>
    <xf numFmtId="0" fontId="7" fillId="32" borderId="77" xfId="1110" applyFont="1" applyFill="1" applyBorder="1" applyAlignment="1">
      <alignment horizontal="center" vertical="center"/>
      <protection/>
    </xf>
    <xf numFmtId="0" fontId="7" fillId="32" borderId="58" xfId="1110" applyFont="1" applyFill="1" applyBorder="1" applyAlignment="1">
      <alignment horizontal="center" vertical="center"/>
      <protection/>
    </xf>
    <xf numFmtId="0" fontId="7" fillId="32" borderId="34" xfId="1110" applyFont="1" applyFill="1" applyBorder="1" applyAlignment="1">
      <alignment horizontal="center" vertical="center"/>
      <protection/>
    </xf>
    <xf numFmtId="0" fontId="9" fillId="32" borderId="65" xfId="1110" applyFont="1" applyFill="1" applyBorder="1" applyAlignment="1">
      <alignment horizontal="left"/>
      <protection/>
    </xf>
    <xf numFmtId="0" fontId="9" fillId="32" borderId="24" xfId="1110" applyFont="1" applyFill="1" applyBorder="1" applyAlignment="1">
      <alignment horizontal="left"/>
      <protection/>
    </xf>
    <xf numFmtId="0" fontId="9" fillId="32" borderId="25" xfId="1110" applyFont="1" applyFill="1" applyBorder="1" applyAlignment="1">
      <alignment horizontal="left"/>
      <protection/>
    </xf>
    <xf numFmtId="0" fontId="17" fillId="32" borderId="10" xfId="1110" applyFont="1" applyFill="1" applyBorder="1" applyAlignment="1">
      <alignment horizontal="center" vertical="center"/>
      <protection/>
    </xf>
    <xf numFmtId="0" fontId="17" fillId="32" borderId="45" xfId="1110" applyFont="1" applyFill="1" applyBorder="1" applyAlignment="1">
      <alignment horizontal="center" vertical="center"/>
      <protection/>
    </xf>
    <xf numFmtId="0" fontId="17" fillId="32" borderId="30" xfId="1110" applyFont="1" applyFill="1" applyBorder="1" applyAlignment="1">
      <alignment horizontal="center" vertical="center"/>
      <protection/>
    </xf>
    <xf numFmtId="0" fontId="17" fillId="32" borderId="23" xfId="1110" applyFont="1" applyFill="1" applyBorder="1" applyAlignment="1">
      <alignment horizontal="center" vertical="center"/>
      <protection/>
    </xf>
    <xf numFmtId="0" fontId="17" fillId="32" borderId="47" xfId="1110" applyFont="1" applyFill="1" applyBorder="1" applyAlignment="1">
      <alignment horizontal="center" vertical="center"/>
      <protection/>
    </xf>
    <xf numFmtId="0" fontId="6" fillId="0" borderId="40" xfId="0" applyFont="1" applyBorder="1" applyAlignment="1">
      <alignment horizontal="left" vertical="center" wrapText="1"/>
    </xf>
    <xf numFmtId="0" fontId="6" fillId="0" borderId="0" xfId="0" applyFont="1" applyAlignment="1">
      <alignment horizontal="left" vertical="center" wrapText="1"/>
    </xf>
  </cellXfs>
  <cellStyles count="1125">
    <cellStyle name="Normal" xfId="0"/>
    <cellStyle name="0,0&#13;&#10;NA&#13;&#10;" xfId="15"/>
    <cellStyle name="20% - アクセント 1" xfId="16"/>
    <cellStyle name="20% - アクセント 1 2" xfId="17"/>
    <cellStyle name="20% - アクセント 1 2 2" xfId="18"/>
    <cellStyle name="20% - アクセント 1 2 3" xfId="19"/>
    <cellStyle name="20% - アクセント 1 2 4" xfId="20"/>
    <cellStyle name="20% - アクセント 1 2 5" xfId="21"/>
    <cellStyle name="20% - アクセント 1 3" xfId="22"/>
    <cellStyle name="20% - アクセント 1 3 2" xfId="23"/>
    <cellStyle name="20% - アクセント 1 3 3" xfId="24"/>
    <cellStyle name="20% - アクセント 1 3 4" xfId="25"/>
    <cellStyle name="20% - アクセント 1 3 5" xfId="26"/>
    <cellStyle name="20% - アクセント 1 4" xfId="27"/>
    <cellStyle name="20% - アクセント 1 4 2" xfId="28"/>
    <cellStyle name="20% - アクセント 1 4 3" xfId="29"/>
    <cellStyle name="20% - アクセント 1 5" xfId="30"/>
    <cellStyle name="20% - アクセント 1 6" xfId="31"/>
    <cellStyle name="20% - アクセント 2" xfId="32"/>
    <cellStyle name="20% - アクセント 2 2" xfId="33"/>
    <cellStyle name="20% - アクセント 2 2 2" xfId="34"/>
    <cellStyle name="20% - アクセント 2 2 3" xfId="35"/>
    <cellStyle name="20% - アクセント 2 2 4" xfId="36"/>
    <cellStyle name="20% - アクセント 2 2 5" xfId="37"/>
    <cellStyle name="20% - アクセント 2 3" xfId="38"/>
    <cellStyle name="20% - アクセント 2 3 2" xfId="39"/>
    <cellStyle name="20% - アクセント 2 3 3" xfId="40"/>
    <cellStyle name="20% - アクセント 2 3 4" xfId="41"/>
    <cellStyle name="20% - アクセント 2 3 5" xfId="42"/>
    <cellStyle name="20% - アクセント 2 4" xfId="43"/>
    <cellStyle name="20% - アクセント 2 4 2" xfId="44"/>
    <cellStyle name="20% - アクセント 2 4 3" xfId="45"/>
    <cellStyle name="20% - アクセント 2 5" xfId="46"/>
    <cellStyle name="20% - アクセント 2 6" xfId="47"/>
    <cellStyle name="20% - アクセント 3" xfId="48"/>
    <cellStyle name="20% - アクセント 3 2" xfId="49"/>
    <cellStyle name="20% - アクセント 3 2 2" xfId="50"/>
    <cellStyle name="20% - アクセント 3 2 3" xfId="51"/>
    <cellStyle name="20% - アクセント 3 2 4" xfId="52"/>
    <cellStyle name="20% - アクセント 3 2 5" xfId="53"/>
    <cellStyle name="20% - アクセント 3 3" xfId="54"/>
    <cellStyle name="20% - アクセント 3 3 2" xfId="55"/>
    <cellStyle name="20% - アクセント 3 3 3" xfId="56"/>
    <cellStyle name="20% - アクセント 3 3 4" xfId="57"/>
    <cellStyle name="20% - アクセント 3 3 5" xfId="58"/>
    <cellStyle name="20% - アクセント 3 4" xfId="59"/>
    <cellStyle name="20% - アクセント 3 4 2" xfId="60"/>
    <cellStyle name="20% - アクセント 3 4 3" xfId="61"/>
    <cellStyle name="20% - アクセント 3 5" xfId="62"/>
    <cellStyle name="20% - アクセント 3 6" xfId="63"/>
    <cellStyle name="20% - アクセント 4" xfId="64"/>
    <cellStyle name="20% - アクセント 4 2" xfId="65"/>
    <cellStyle name="20% - アクセント 4 2 2" xfId="66"/>
    <cellStyle name="20% - アクセント 4 2 3" xfId="67"/>
    <cellStyle name="20% - アクセント 4 2 4" xfId="68"/>
    <cellStyle name="20% - アクセント 4 2 5" xfId="69"/>
    <cellStyle name="20% - アクセント 4 3" xfId="70"/>
    <cellStyle name="20% - アクセント 4 3 2" xfId="71"/>
    <cellStyle name="20% - アクセント 4 3 3" xfId="72"/>
    <cellStyle name="20% - アクセント 4 3 4" xfId="73"/>
    <cellStyle name="20% - アクセント 4 3 5" xfId="74"/>
    <cellStyle name="20% - アクセント 4 4" xfId="75"/>
    <cellStyle name="20% - アクセント 4 4 2" xfId="76"/>
    <cellStyle name="20% - アクセント 4 4 3" xfId="77"/>
    <cellStyle name="20% - アクセント 4 5" xfId="78"/>
    <cellStyle name="20% - アクセント 4 6" xfId="79"/>
    <cellStyle name="20% - アクセント 5" xfId="80"/>
    <cellStyle name="20% - アクセント 5 2" xfId="81"/>
    <cellStyle name="20% - アクセント 5 2 2" xfId="82"/>
    <cellStyle name="20% - アクセント 5 2 3" xfId="83"/>
    <cellStyle name="20% - アクセント 5 2 4" xfId="84"/>
    <cellStyle name="20% - アクセント 5 2 5" xfId="85"/>
    <cellStyle name="20% - アクセント 5 3" xfId="86"/>
    <cellStyle name="20% - アクセント 5 3 2" xfId="87"/>
    <cellStyle name="20% - アクセント 5 3 3" xfId="88"/>
    <cellStyle name="20% - アクセント 5 3 4" xfId="89"/>
    <cellStyle name="20% - アクセント 5 3 5" xfId="90"/>
    <cellStyle name="20% - アクセント 5 4" xfId="91"/>
    <cellStyle name="20% - アクセント 5 4 2" xfId="92"/>
    <cellStyle name="20% - アクセント 5 4 3" xfId="93"/>
    <cellStyle name="20% - アクセント 5 5" xfId="94"/>
    <cellStyle name="20% - アクセント 5 6" xfId="95"/>
    <cellStyle name="20% - アクセント 6" xfId="96"/>
    <cellStyle name="20% - アクセント 6 2" xfId="97"/>
    <cellStyle name="20% - アクセント 6 2 2" xfId="98"/>
    <cellStyle name="20% - アクセント 6 2 3" xfId="99"/>
    <cellStyle name="20% - アクセント 6 2 4" xfId="100"/>
    <cellStyle name="20% - アクセント 6 2 5" xfId="101"/>
    <cellStyle name="20% - アクセント 6 3" xfId="102"/>
    <cellStyle name="20% - アクセント 6 3 2" xfId="103"/>
    <cellStyle name="20% - アクセント 6 3 3" xfId="104"/>
    <cellStyle name="20% - アクセント 6 3 4" xfId="105"/>
    <cellStyle name="20% - アクセント 6 3 5" xfId="106"/>
    <cellStyle name="20% - アクセント 6 4" xfId="107"/>
    <cellStyle name="20% - アクセント 6 4 2" xfId="108"/>
    <cellStyle name="20% - アクセント 6 4 3" xfId="109"/>
    <cellStyle name="20% - アクセント 6 5" xfId="110"/>
    <cellStyle name="20% - アクセント 6 6" xfId="111"/>
    <cellStyle name="40% - アクセント 1" xfId="112"/>
    <cellStyle name="40% - アクセント 1 2" xfId="113"/>
    <cellStyle name="40% - アクセント 1 2 2" xfId="114"/>
    <cellStyle name="40% - アクセント 1 2 3" xfId="115"/>
    <cellStyle name="40% - アクセント 1 2 4" xfId="116"/>
    <cellStyle name="40% - アクセント 1 2 5" xfId="117"/>
    <cellStyle name="40% - アクセント 1 3" xfId="118"/>
    <cellStyle name="40% - アクセント 1 3 2" xfId="119"/>
    <cellStyle name="40% - アクセント 1 3 3" xfId="120"/>
    <cellStyle name="40% - アクセント 1 3 4" xfId="121"/>
    <cellStyle name="40% - アクセント 1 3 5" xfId="122"/>
    <cellStyle name="40% - アクセント 1 4" xfId="123"/>
    <cellStyle name="40% - アクセント 1 4 2" xfId="124"/>
    <cellStyle name="40% - アクセント 1 4 3" xfId="125"/>
    <cellStyle name="40% - アクセント 1 5" xfId="126"/>
    <cellStyle name="40% - アクセント 1 6" xfId="127"/>
    <cellStyle name="40% - アクセント 2" xfId="128"/>
    <cellStyle name="40% - アクセント 2 2" xfId="129"/>
    <cellStyle name="40% - アクセント 2 2 2" xfId="130"/>
    <cellStyle name="40% - アクセント 2 2 3" xfId="131"/>
    <cellStyle name="40% - アクセント 2 2 4" xfId="132"/>
    <cellStyle name="40% - アクセント 2 2 5" xfId="133"/>
    <cellStyle name="40% - アクセント 2 3" xfId="134"/>
    <cellStyle name="40% - アクセント 2 3 2" xfId="135"/>
    <cellStyle name="40% - アクセント 2 3 3" xfId="136"/>
    <cellStyle name="40% - アクセント 2 3 4" xfId="137"/>
    <cellStyle name="40% - アクセント 2 3 5" xfId="138"/>
    <cellStyle name="40% - アクセント 2 4" xfId="139"/>
    <cellStyle name="40% - アクセント 2 4 2" xfId="140"/>
    <cellStyle name="40% - アクセント 2 4 3" xfId="141"/>
    <cellStyle name="40% - アクセント 2 5" xfId="142"/>
    <cellStyle name="40% - アクセント 2 6" xfId="143"/>
    <cellStyle name="40% - アクセント 3" xfId="144"/>
    <cellStyle name="40% - アクセント 3 2" xfId="145"/>
    <cellStyle name="40% - アクセント 3 2 2" xfId="146"/>
    <cellStyle name="40% - アクセント 3 2 3" xfId="147"/>
    <cellStyle name="40% - アクセント 3 2 4" xfId="148"/>
    <cellStyle name="40% - アクセント 3 2 5" xfId="149"/>
    <cellStyle name="40% - アクセント 3 3" xfId="150"/>
    <cellStyle name="40% - アクセント 3 3 2" xfId="151"/>
    <cellStyle name="40% - アクセント 3 3 3" xfId="152"/>
    <cellStyle name="40% - アクセント 3 3 4" xfId="153"/>
    <cellStyle name="40% - アクセント 3 3 5" xfId="154"/>
    <cellStyle name="40% - アクセント 3 4" xfId="155"/>
    <cellStyle name="40% - アクセント 3 4 2" xfId="156"/>
    <cellStyle name="40% - アクセント 3 4 3" xfId="157"/>
    <cellStyle name="40% - アクセント 3 5" xfId="158"/>
    <cellStyle name="40% - アクセント 3 6" xfId="159"/>
    <cellStyle name="40% - アクセント 4" xfId="160"/>
    <cellStyle name="40% - アクセント 4 2" xfId="161"/>
    <cellStyle name="40% - アクセント 4 2 2" xfId="162"/>
    <cellStyle name="40% - アクセント 4 2 3" xfId="163"/>
    <cellStyle name="40% - アクセント 4 2 4" xfId="164"/>
    <cellStyle name="40% - アクセント 4 2 5" xfId="165"/>
    <cellStyle name="40% - アクセント 4 3" xfId="166"/>
    <cellStyle name="40% - アクセント 4 3 2" xfId="167"/>
    <cellStyle name="40% - アクセント 4 3 3" xfId="168"/>
    <cellStyle name="40% - アクセント 4 3 4" xfId="169"/>
    <cellStyle name="40% - アクセント 4 3 5" xfId="170"/>
    <cellStyle name="40% - アクセント 4 4" xfId="171"/>
    <cellStyle name="40% - アクセント 4 4 2" xfId="172"/>
    <cellStyle name="40% - アクセント 4 4 3" xfId="173"/>
    <cellStyle name="40% - アクセント 4 5" xfId="174"/>
    <cellStyle name="40% - アクセント 4 6" xfId="175"/>
    <cellStyle name="40% - アクセント 5" xfId="176"/>
    <cellStyle name="40% - アクセント 5 2" xfId="177"/>
    <cellStyle name="40% - アクセント 5 2 2" xfId="178"/>
    <cellStyle name="40% - アクセント 5 2 3" xfId="179"/>
    <cellStyle name="40% - アクセント 5 2 4" xfId="180"/>
    <cellStyle name="40% - アクセント 5 2 5" xfId="181"/>
    <cellStyle name="40% - アクセント 5 3" xfId="182"/>
    <cellStyle name="40% - アクセント 5 3 2" xfId="183"/>
    <cellStyle name="40% - アクセント 5 3 3" xfId="184"/>
    <cellStyle name="40% - アクセント 5 3 4" xfId="185"/>
    <cellStyle name="40% - アクセント 5 3 5" xfId="186"/>
    <cellStyle name="40% - アクセント 5 4" xfId="187"/>
    <cellStyle name="40% - アクセント 5 4 2" xfId="188"/>
    <cellStyle name="40% - アクセント 5 4 3" xfId="189"/>
    <cellStyle name="40% - アクセント 5 5" xfId="190"/>
    <cellStyle name="40% - アクセント 5 6" xfId="191"/>
    <cellStyle name="40% - アクセント 6" xfId="192"/>
    <cellStyle name="40% - アクセント 6 2" xfId="193"/>
    <cellStyle name="40% - アクセント 6 2 2" xfId="194"/>
    <cellStyle name="40% - アクセント 6 2 3" xfId="195"/>
    <cellStyle name="40% - アクセント 6 2 4" xfId="196"/>
    <cellStyle name="40% - アクセント 6 2 5" xfId="197"/>
    <cellStyle name="40% - アクセント 6 3" xfId="198"/>
    <cellStyle name="40% - アクセント 6 3 2" xfId="199"/>
    <cellStyle name="40% - アクセント 6 3 3" xfId="200"/>
    <cellStyle name="40% - アクセント 6 3 4" xfId="201"/>
    <cellStyle name="40% - アクセント 6 3 5" xfId="202"/>
    <cellStyle name="40% - アクセント 6 4" xfId="203"/>
    <cellStyle name="40% - アクセント 6 4 2" xfId="204"/>
    <cellStyle name="40% - アクセント 6 4 3" xfId="205"/>
    <cellStyle name="40% - アクセント 6 5" xfId="206"/>
    <cellStyle name="40% - アクセント 6 6" xfId="207"/>
    <cellStyle name="60% - アクセント 1" xfId="208"/>
    <cellStyle name="60% - アクセント 1 2" xfId="209"/>
    <cellStyle name="60% - アクセント 1 2 2" xfId="210"/>
    <cellStyle name="60% - アクセント 1 2 3" xfId="211"/>
    <cellStyle name="60% - アクセント 1 2 4" xfId="212"/>
    <cellStyle name="60% - アクセント 1 2 5" xfId="213"/>
    <cellStyle name="60% - アクセント 1 3" xfId="214"/>
    <cellStyle name="60% - アクセント 1 3 2" xfId="215"/>
    <cellStyle name="60% - アクセント 1 3 3" xfId="216"/>
    <cellStyle name="60% - アクセント 1 3 4" xfId="217"/>
    <cellStyle name="60% - アクセント 1 3 5" xfId="218"/>
    <cellStyle name="60% - アクセント 1 4" xfId="219"/>
    <cellStyle name="60% - アクセント 1 4 2" xfId="220"/>
    <cellStyle name="60% - アクセント 1 4 3" xfId="221"/>
    <cellStyle name="60% - アクセント 1 5" xfId="222"/>
    <cellStyle name="60% - アクセント 1 6" xfId="223"/>
    <cellStyle name="60% - アクセント 2" xfId="224"/>
    <cellStyle name="60% - アクセント 2 2" xfId="225"/>
    <cellStyle name="60% - アクセント 2 2 2" xfId="226"/>
    <cellStyle name="60% - アクセント 2 2 3" xfId="227"/>
    <cellStyle name="60% - アクセント 2 2 4" xfId="228"/>
    <cellStyle name="60% - アクセント 2 2 5" xfId="229"/>
    <cellStyle name="60% - アクセント 2 3" xfId="230"/>
    <cellStyle name="60% - アクセント 2 3 2" xfId="231"/>
    <cellStyle name="60% - アクセント 2 3 3" xfId="232"/>
    <cellStyle name="60% - アクセント 2 3 4" xfId="233"/>
    <cellStyle name="60% - アクセント 2 3 5" xfId="234"/>
    <cellStyle name="60% - アクセント 2 4" xfId="235"/>
    <cellStyle name="60% - アクセント 2 4 2" xfId="236"/>
    <cellStyle name="60% - アクセント 2 4 3" xfId="237"/>
    <cellStyle name="60% - アクセント 2 5" xfId="238"/>
    <cellStyle name="60% - アクセント 2 6" xfId="239"/>
    <cellStyle name="60% - アクセント 3" xfId="240"/>
    <cellStyle name="60% - アクセント 3 2" xfId="241"/>
    <cellStyle name="60% - アクセント 3 2 2" xfId="242"/>
    <cellStyle name="60% - アクセント 3 2 3" xfId="243"/>
    <cellStyle name="60% - アクセント 3 2 4" xfId="244"/>
    <cellStyle name="60% - アクセント 3 2 5" xfId="245"/>
    <cellStyle name="60% - アクセント 3 3" xfId="246"/>
    <cellStyle name="60% - アクセント 3 3 2" xfId="247"/>
    <cellStyle name="60% - アクセント 3 3 3" xfId="248"/>
    <cellStyle name="60% - アクセント 3 3 4" xfId="249"/>
    <cellStyle name="60% - アクセント 3 3 5" xfId="250"/>
    <cellStyle name="60% - アクセント 3 4" xfId="251"/>
    <cellStyle name="60% - アクセント 3 4 2" xfId="252"/>
    <cellStyle name="60% - アクセント 3 4 3" xfId="253"/>
    <cellStyle name="60% - アクセント 3 5" xfId="254"/>
    <cellStyle name="60% - アクセント 3 6" xfId="255"/>
    <cellStyle name="60% - アクセント 4" xfId="256"/>
    <cellStyle name="60% - アクセント 4 2" xfId="257"/>
    <cellStyle name="60% - アクセント 4 2 2" xfId="258"/>
    <cellStyle name="60% - アクセント 4 2 3" xfId="259"/>
    <cellStyle name="60% - アクセント 4 2 4" xfId="260"/>
    <cellStyle name="60% - アクセント 4 2 5" xfId="261"/>
    <cellStyle name="60% - アクセント 4 3" xfId="262"/>
    <cellStyle name="60% - アクセント 4 3 2" xfId="263"/>
    <cellStyle name="60% - アクセント 4 3 3" xfId="264"/>
    <cellStyle name="60% - アクセント 4 3 4" xfId="265"/>
    <cellStyle name="60% - アクセント 4 3 5" xfId="266"/>
    <cellStyle name="60% - アクセント 4 4" xfId="267"/>
    <cellStyle name="60% - アクセント 4 4 2" xfId="268"/>
    <cellStyle name="60% - アクセント 4 4 3" xfId="269"/>
    <cellStyle name="60% - アクセント 4 5" xfId="270"/>
    <cellStyle name="60% - アクセント 4 6" xfId="271"/>
    <cellStyle name="60% - アクセント 5" xfId="272"/>
    <cellStyle name="60% - アクセント 5 2" xfId="273"/>
    <cellStyle name="60% - アクセント 5 2 2" xfId="274"/>
    <cellStyle name="60% - アクセント 5 2 3" xfId="275"/>
    <cellStyle name="60% - アクセント 5 2 4" xfId="276"/>
    <cellStyle name="60% - アクセント 5 2 5" xfId="277"/>
    <cellStyle name="60% - アクセント 5 3" xfId="278"/>
    <cellStyle name="60% - アクセント 5 3 2" xfId="279"/>
    <cellStyle name="60% - アクセント 5 3 3" xfId="280"/>
    <cellStyle name="60% - アクセント 5 3 4" xfId="281"/>
    <cellStyle name="60% - アクセント 5 3 5" xfId="282"/>
    <cellStyle name="60% - アクセント 5 4" xfId="283"/>
    <cellStyle name="60% - アクセント 5 4 2" xfId="284"/>
    <cellStyle name="60% - アクセント 5 4 3" xfId="285"/>
    <cellStyle name="60% - アクセント 5 5" xfId="286"/>
    <cellStyle name="60% - アクセント 5 6" xfId="287"/>
    <cellStyle name="60% - アクセント 6" xfId="288"/>
    <cellStyle name="60% - アクセント 6 2" xfId="289"/>
    <cellStyle name="60% - アクセント 6 2 2" xfId="290"/>
    <cellStyle name="60% - アクセント 6 2 3" xfId="291"/>
    <cellStyle name="60% - アクセント 6 2 4" xfId="292"/>
    <cellStyle name="60% - アクセント 6 2 5" xfId="293"/>
    <cellStyle name="60% - アクセント 6 3" xfId="294"/>
    <cellStyle name="60% - アクセント 6 3 2" xfId="295"/>
    <cellStyle name="60% - アクセント 6 3 3" xfId="296"/>
    <cellStyle name="60% - アクセント 6 3 4" xfId="297"/>
    <cellStyle name="60% - アクセント 6 3 5" xfId="298"/>
    <cellStyle name="60% - アクセント 6 4" xfId="299"/>
    <cellStyle name="60% - アクセント 6 4 2" xfId="300"/>
    <cellStyle name="60% - アクセント 6 4 3" xfId="301"/>
    <cellStyle name="60% - アクセント 6 5" xfId="302"/>
    <cellStyle name="60% - アクセント 6 6" xfId="303"/>
    <cellStyle name="AAA" xfId="304"/>
    <cellStyle name="Body" xfId="305"/>
    <cellStyle name="Body 2" xfId="306"/>
    <cellStyle name="Calc Currency (0)" xfId="307"/>
    <cellStyle name="Calc Currency (0) 2" xfId="308"/>
    <cellStyle name="Calc Currency (0) 3" xfId="309"/>
    <cellStyle name="Comma [0]" xfId="310"/>
    <cellStyle name="Comma [0] 2" xfId="311"/>
    <cellStyle name="Comma [0] 2 2" xfId="312"/>
    <cellStyle name="Comma [0] 3" xfId="313"/>
    <cellStyle name="Comma [0] 3 2" xfId="314"/>
    <cellStyle name="Comma [0] 4" xfId="315"/>
    <cellStyle name="Comma [0] 4 2" xfId="316"/>
    <cellStyle name="Comma [0] 5" xfId="317"/>
    <cellStyle name="Comma_1995" xfId="318"/>
    <cellStyle name="Currency [0]" xfId="319"/>
    <cellStyle name="Currency [0] 2" xfId="320"/>
    <cellStyle name="Currency [0] 3" xfId="321"/>
    <cellStyle name="Currency [0] 4" xfId="322"/>
    <cellStyle name="Currency_1995" xfId="323"/>
    <cellStyle name="entry" xfId="324"/>
    <cellStyle name="f" xfId="325"/>
    <cellStyle name="g/標準" xfId="326"/>
    <cellStyle name="g/標準 2" xfId="327"/>
    <cellStyle name="g/標準 2 2" xfId="328"/>
    <cellStyle name="g/標準 3" xfId="329"/>
    <cellStyle name="GBS Files" xfId="330"/>
    <cellStyle name="Grey" xfId="331"/>
    <cellStyle name="Head 1" xfId="332"/>
    <cellStyle name="Header1" xfId="333"/>
    <cellStyle name="Header1 2" xfId="334"/>
    <cellStyle name="Header1 3" xfId="335"/>
    <cellStyle name="Header1 4" xfId="336"/>
    <cellStyle name="Header2" xfId="337"/>
    <cellStyle name="Header2 2" xfId="338"/>
    <cellStyle name="Header2 3" xfId="339"/>
    <cellStyle name="Header2 4" xfId="340"/>
    <cellStyle name="Hyperlink_内3-1-1 配当決算期日変換処理" xfId="341"/>
    <cellStyle name="IBM(401K)" xfId="342"/>
    <cellStyle name="Input [yellow]" xfId="343"/>
    <cellStyle name="J401K" xfId="344"/>
    <cellStyle name="Komma [0]_laroux" xfId="345"/>
    <cellStyle name="Komma_laroux" xfId="346"/>
    <cellStyle name="no dec" xfId="347"/>
    <cellStyle name="no dec 2" xfId="348"/>
    <cellStyle name="no dec 2 2" xfId="349"/>
    <cellStyle name="no dec 2 2 2" xfId="350"/>
    <cellStyle name="no dec 2 2 2 2" xfId="351"/>
    <cellStyle name="no dec 2 2 2 3" xfId="352"/>
    <cellStyle name="no dec 2 2 2 4" xfId="353"/>
    <cellStyle name="no dec 2 2 3" xfId="354"/>
    <cellStyle name="no dec 2 2 3 2" xfId="355"/>
    <cellStyle name="no dec 2 2 3 3" xfId="356"/>
    <cellStyle name="no dec 2 2 4" xfId="357"/>
    <cellStyle name="no dec 2 2 4 2" xfId="358"/>
    <cellStyle name="no dec 2 2 4 3" xfId="359"/>
    <cellStyle name="no dec 2 2 5" xfId="360"/>
    <cellStyle name="no dec 2 2 5 2" xfId="361"/>
    <cellStyle name="no dec 2 2 6" xfId="362"/>
    <cellStyle name="no dec 2 3" xfId="363"/>
    <cellStyle name="no dec 2 3 2" xfId="364"/>
    <cellStyle name="no dec 2 3 2 2" xfId="365"/>
    <cellStyle name="no dec 2 3 2 3" xfId="366"/>
    <cellStyle name="no dec 2 3 2 4" xfId="367"/>
    <cellStyle name="no dec 2 3 3" xfId="368"/>
    <cellStyle name="no dec 2 3 3 2" xfId="369"/>
    <cellStyle name="no dec 2 3 3 3" xfId="370"/>
    <cellStyle name="no dec 2 3 4" xfId="371"/>
    <cellStyle name="no dec 2 3 4 2" xfId="372"/>
    <cellStyle name="no dec 2 3 4 3" xfId="373"/>
    <cellStyle name="no dec 2 3 5" xfId="374"/>
    <cellStyle name="no dec 2 3 5 2" xfId="375"/>
    <cellStyle name="no dec 2 3 6" xfId="376"/>
    <cellStyle name="no dec 2 4" xfId="377"/>
    <cellStyle name="no dec 2 4 2" xfId="378"/>
    <cellStyle name="no dec 2 4 3" xfId="379"/>
    <cellStyle name="no dec 2 4 3 2" xfId="380"/>
    <cellStyle name="no dec 2 4 4" xfId="381"/>
    <cellStyle name="no dec 2 4 5" xfId="382"/>
    <cellStyle name="no dec 2 5" xfId="383"/>
    <cellStyle name="no dec 2 5 2" xfId="384"/>
    <cellStyle name="no dec 2 5 2 2" xfId="385"/>
    <cellStyle name="no dec 2 5 2 2 2" xfId="386"/>
    <cellStyle name="no dec 2 5 2 2 2 2" xfId="387"/>
    <cellStyle name="no dec 2 5 2 3" xfId="388"/>
    <cellStyle name="no dec 2 5 2 3 2" xfId="389"/>
    <cellStyle name="no dec 2 5 2 3 2 2" xfId="390"/>
    <cellStyle name="no dec 2 5 2 4" xfId="391"/>
    <cellStyle name="no dec 2 5 2 4 2" xfId="392"/>
    <cellStyle name="no dec 2 5 3" xfId="393"/>
    <cellStyle name="no dec 2 5 3 2" xfId="394"/>
    <cellStyle name="no dec 2 5 3 2 2" xfId="395"/>
    <cellStyle name="no dec 2 5 4" xfId="396"/>
    <cellStyle name="no dec 2 5 4 2" xfId="397"/>
    <cellStyle name="no dec 2 5 4 3" xfId="398"/>
    <cellStyle name="no dec 2 5 4 3 2" xfId="399"/>
    <cellStyle name="no dec 2 5 5" xfId="400"/>
    <cellStyle name="no dec 2 5 5 2" xfId="401"/>
    <cellStyle name="no dec 2 5 5 2 2" xfId="402"/>
    <cellStyle name="no dec 2 5 6" xfId="403"/>
    <cellStyle name="no dec 2 5 6 2" xfId="404"/>
    <cellStyle name="no dec 2 6" xfId="405"/>
    <cellStyle name="no dec 2 6 2" xfId="406"/>
    <cellStyle name="no dec 2 6 2 2" xfId="407"/>
    <cellStyle name="no dec 2 6 2 2 2" xfId="408"/>
    <cellStyle name="no dec 2 6 2 3" xfId="409"/>
    <cellStyle name="no dec 2 6 2 4" xfId="410"/>
    <cellStyle name="no dec 2 6 3" xfId="411"/>
    <cellStyle name="no dec 2 6 3 2" xfId="412"/>
    <cellStyle name="no dec 2 6 3 2 2" xfId="413"/>
    <cellStyle name="no dec 2 6 4" xfId="414"/>
    <cellStyle name="no dec 2 6 5" xfId="415"/>
    <cellStyle name="no dec 2 6 5 2" xfId="416"/>
    <cellStyle name="no dec 2 7" xfId="417"/>
    <cellStyle name="no dec 2 7 2" xfId="418"/>
    <cellStyle name="no dec 2 7 2 2" xfId="419"/>
    <cellStyle name="no dec 2 7 2 2 2" xfId="420"/>
    <cellStyle name="no dec 2 7 3" xfId="421"/>
    <cellStyle name="no dec 2 7 3 2" xfId="422"/>
    <cellStyle name="no dec 2 8" xfId="423"/>
    <cellStyle name="no dec 2 8 2" xfId="424"/>
    <cellStyle name="no dec 2 8 3" xfId="425"/>
    <cellStyle name="no dec 2 9" xfId="426"/>
    <cellStyle name="no dec 3" xfId="427"/>
    <cellStyle name="no dec 3 2" xfId="428"/>
    <cellStyle name="no dec 3 2 2" xfId="429"/>
    <cellStyle name="no dec 3 2 3" xfId="430"/>
    <cellStyle name="no dec 3 2 4" xfId="431"/>
    <cellStyle name="no dec 3 3" xfId="432"/>
    <cellStyle name="no dec 3 3 2" xfId="433"/>
    <cellStyle name="no dec 3 3 3" xfId="434"/>
    <cellStyle name="no dec 3 4" xfId="435"/>
    <cellStyle name="no dec 3 5" xfId="436"/>
    <cellStyle name="no dec 4" xfId="437"/>
    <cellStyle name="no dec 4 2" xfId="438"/>
    <cellStyle name="no dec 4 2 2" xfId="439"/>
    <cellStyle name="no dec 4 2 2 2" xfId="440"/>
    <cellStyle name="no dec 4 2 2 2 2" xfId="441"/>
    <cellStyle name="no dec 4 2 3" xfId="442"/>
    <cellStyle name="no dec 4 2 3 2" xfId="443"/>
    <cellStyle name="no dec 4 2 3 2 2" xfId="444"/>
    <cellStyle name="no dec 4 2 4" xfId="445"/>
    <cellStyle name="no dec 4 2 4 2" xfId="446"/>
    <cellStyle name="no dec 4 3" xfId="447"/>
    <cellStyle name="no dec 4 3 2" xfId="448"/>
    <cellStyle name="no dec 4 3 2 2" xfId="449"/>
    <cellStyle name="no dec 4 4" xfId="450"/>
    <cellStyle name="no dec 4 4 2" xfId="451"/>
    <cellStyle name="no dec 4 4 3" xfId="452"/>
    <cellStyle name="no dec 4 4 3 2" xfId="453"/>
    <cellStyle name="no dec 4 5" xfId="454"/>
    <cellStyle name="no dec 4 5 2" xfId="455"/>
    <cellStyle name="no dec 4 5 2 2" xfId="456"/>
    <cellStyle name="no dec 4 6" xfId="457"/>
    <cellStyle name="no dec 4 6 2" xfId="458"/>
    <cellStyle name="no dec 5" xfId="459"/>
    <cellStyle name="no dec 5 2" xfId="460"/>
    <cellStyle name="no dec 5 2 2" xfId="461"/>
    <cellStyle name="no dec 5 2 2 2" xfId="462"/>
    <cellStyle name="no dec 5 3" xfId="463"/>
    <cellStyle name="no dec 5 3 2" xfId="464"/>
    <cellStyle name="no dec 5 3 2 2" xfId="465"/>
    <cellStyle name="no dec 5 4" xfId="466"/>
    <cellStyle name="no dec 5 4 2" xfId="467"/>
    <cellStyle name="no dec 6" xfId="468"/>
    <cellStyle name="no dec 6 2" xfId="469"/>
    <cellStyle name="no dec 6 2 2" xfId="470"/>
    <cellStyle name="no dec 6 2 2 2" xfId="471"/>
    <cellStyle name="no dec 6 3" xfId="472"/>
    <cellStyle name="no dec 6 3 2" xfId="473"/>
    <cellStyle name="no dec 7" xfId="474"/>
    <cellStyle name="no dec 7 2" xfId="475"/>
    <cellStyle name="no dec 8" xfId="476"/>
    <cellStyle name="no dec 8 2" xfId="477"/>
    <cellStyle name="no dec_基本設計書更新履歴一覧" xfId="478"/>
    <cellStyle name="Normal - Style1" xfId="479"/>
    <cellStyle name="Normal - Style1 2" xfId="480"/>
    <cellStyle name="Normal - Style1 3" xfId="481"/>
    <cellStyle name="Normal - Style1 4" xfId="482"/>
    <cellStyle name="Normal_#18-Internet" xfId="483"/>
    <cellStyle name="Percent [2]" xfId="484"/>
    <cellStyle name="price" xfId="485"/>
    <cellStyle name="PSChar" xfId="486"/>
    <cellStyle name="PSHeading" xfId="487"/>
    <cellStyle name="revised" xfId="488"/>
    <cellStyle name="SAPBEXaggData" xfId="489"/>
    <cellStyle name="SAPBEXaggDataEmph" xfId="490"/>
    <cellStyle name="SAPBEXaggItem" xfId="491"/>
    <cellStyle name="SAPBEXaggItemX" xfId="492"/>
    <cellStyle name="SAPBEXchaText" xfId="493"/>
    <cellStyle name="SAPBEXexcBad7" xfId="494"/>
    <cellStyle name="SAPBEXexcBad8" xfId="495"/>
    <cellStyle name="SAPBEXexcBad9" xfId="496"/>
    <cellStyle name="SAPBEXexcCritical4" xfId="497"/>
    <cellStyle name="SAPBEXexcCritical5" xfId="498"/>
    <cellStyle name="SAPBEXexcCritical6" xfId="499"/>
    <cellStyle name="SAPBEXexcGood1" xfId="500"/>
    <cellStyle name="SAPBEXexcGood2" xfId="501"/>
    <cellStyle name="SAPBEXexcGood3" xfId="502"/>
    <cellStyle name="SAPBEXfilterDrill" xfId="503"/>
    <cellStyle name="SAPBEXfilterItem" xfId="504"/>
    <cellStyle name="SAPBEXfilterText" xfId="505"/>
    <cellStyle name="SAPBEXformats" xfId="506"/>
    <cellStyle name="SAPBEXheaderItem" xfId="507"/>
    <cellStyle name="SAPBEXheaderText" xfId="508"/>
    <cellStyle name="SAPBEXHLevel0" xfId="509"/>
    <cellStyle name="SAPBEXHLevel0X" xfId="510"/>
    <cellStyle name="SAPBEXHLevel1" xfId="511"/>
    <cellStyle name="SAPBEXHLevel1X" xfId="512"/>
    <cellStyle name="SAPBEXHLevel2" xfId="513"/>
    <cellStyle name="SAPBEXHLevel2X" xfId="514"/>
    <cellStyle name="SAPBEXHLevel3" xfId="515"/>
    <cellStyle name="SAPBEXHLevel3X" xfId="516"/>
    <cellStyle name="SAPBEXresData" xfId="517"/>
    <cellStyle name="SAPBEXresDataEmph" xfId="518"/>
    <cellStyle name="SAPBEXresItem" xfId="519"/>
    <cellStyle name="SAPBEXresItemX" xfId="520"/>
    <cellStyle name="SAPBEXstdData" xfId="521"/>
    <cellStyle name="SAPBEXstdDataEmph" xfId="522"/>
    <cellStyle name="SAPBEXstdItem" xfId="523"/>
    <cellStyle name="SAPBEXstdItemX" xfId="524"/>
    <cellStyle name="SAPBEXtitle" xfId="525"/>
    <cellStyle name="SAPBEXundefined" xfId="526"/>
    <cellStyle name="section" xfId="527"/>
    <cellStyle name="SPOl" xfId="528"/>
    <cellStyle name="Standaard_laroux" xfId="529"/>
    <cellStyle name="subhead" xfId="530"/>
    <cellStyle name="title" xfId="531"/>
    <cellStyle name="Valuta [0]_laroux" xfId="532"/>
    <cellStyle name="Valuta_laroux" xfId="533"/>
    <cellStyle name="yumi" xfId="534"/>
    <cellStyle name="アクセント 1" xfId="535"/>
    <cellStyle name="アクセント 1 2" xfId="536"/>
    <cellStyle name="アクセント 1 2 2" xfId="537"/>
    <cellStyle name="アクセント 1 2 3" xfId="538"/>
    <cellStyle name="アクセント 1 2 4" xfId="539"/>
    <cellStyle name="アクセント 1 2 5" xfId="540"/>
    <cellStyle name="アクセント 1 3" xfId="541"/>
    <cellStyle name="アクセント 1 3 2" xfId="542"/>
    <cellStyle name="アクセント 1 3 3" xfId="543"/>
    <cellStyle name="アクセント 1 3 4" xfId="544"/>
    <cellStyle name="アクセント 1 3 5" xfId="545"/>
    <cellStyle name="アクセント 1 4" xfId="546"/>
    <cellStyle name="アクセント 1 4 2" xfId="547"/>
    <cellStyle name="アクセント 1 4 3" xfId="548"/>
    <cellStyle name="アクセント 1 5" xfId="549"/>
    <cellStyle name="アクセント 1 6" xfId="550"/>
    <cellStyle name="アクセント 2" xfId="551"/>
    <cellStyle name="アクセント 2 2" xfId="552"/>
    <cellStyle name="アクセント 2 2 2" xfId="553"/>
    <cellStyle name="アクセント 2 2 3" xfId="554"/>
    <cellStyle name="アクセント 2 2 4" xfId="555"/>
    <cellStyle name="アクセント 2 2 5" xfId="556"/>
    <cellStyle name="アクセント 2 3" xfId="557"/>
    <cellStyle name="アクセント 2 3 2" xfId="558"/>
    <cellStyle name="アクセント 2 3 3" xfId="559"/>
    <cellStyle name="アクセント 2 3 4" xfId="560"/>
    <cellStyle name="アクセント 2 3 5" xfId="561"/>
    <cellStyle name="アクセント 2 4" xfId="562"/>
    <cellStyle name="アクセント 2 4 2" xfId="563"/>
    <cellStyle name="アクセント 2 4 3" xfId="564"/>
    <cellStyle name="アクセント 2 5" xfId="565"/>
    <cellStyle name="アクセント 2 6" xfId="566"/>
    <cellStyle name="アクセント 3" xfId="567"/>
    <cellStyle name="アクセント 3 2" xfId="568"/>
    <cellStyle name="アクセント 3 2 2" xfId="569"/>
    <cellStyle name="アクセント 3 2 3" xfId="570"/>
    <cellStyle name="アクセント 3 2 4" xfId="571"/>
    <cellStyle name="アクセント 3 2 5" xfId="572"/>
    <cellStyle name="アクセント 3 3" xfId="573"/>
    <cellStyle name="アクセント 3 3 2" xfId="574"/>
    <cellStyle name="アクセント 3 3 3" xfId="575"/>
    <cellStyle name="アクセント 3 3 4" xfId="576"/>
    <cellStyle name="アクセント 3 3 5" xfId="577"/>
    <cellStyle name="アクセント 3 4" xfId="578"/>
    <cellStyle name="アクセント 3 4 2" xfId="579"/>
    <cellStyle name="アクセント 3 4 3" xfId="580"/>
    <cellStyle name="アクセント 3 5" xfId="581"/>
    <cellStyle name="アクセント 3 6" xfId="582"/>
    <cellStyle name="アクセント 4" xfId="583"/>
    <cellStyle name="アクセント 4 2" xfId="584"/>
    <cellStyle name="アクセント 4 2 2" xfId="585"/>
    <cellStyle name="アクセント 4 2 3" xfId="586"/>
    <cellStyle name="アクセント 4 2 4" xfId="587"/>
    <cellStyle name="アクセント 4 2 5" xfId="588"/>
    <cellStyle name="アクセント 4 3" xfId="589"/>
    <cellStyle name="アクセント 4 3 2" xfId="590"/>
    <cellStyle name="アクセント 4 3 3" xfId="591"/>
    <cellStyle name="アクセント 4 3 4" xfId="592"/>
    <cellStyle name="アクセント 4 3 5" xfId="593"/>
    <cellStyle name="アクセント 4 4" xfId="594"/>
    <cellStyle name="アクセント 4 4 2" xfId="595"/>
    <cellStyle name="アクセント 4 4 3" xfId="596"/>
    <cellStyle name="アクセント 4 5" xfId="597"/>
    <cellStyle name="アクセント 4 6" xfId="598"/>
    <cellStyle name="アクセント 5" xfId="599"/>
    <cellStyle name="アクセント 5 2" xfId="600"/>
    <cellStyle name="アクセント 5 2 2" xfId="601"/>
    <cellStyle name="アクセント 5 2 3" xfId="602"/>
    <cellStyle name="アクセント 5 2 4" xfId="603"/>
    <cellStyle name="アクセント 5 2 5" xfId="604"/>
    <cellStyle name="アクセント 5 3" xfId="605"/>
    <cellStyle name="アクセント 5 3 2" xfId="606"/>
    <cellStyle name="アクセント 5 3 3" xfId="607"/>
    <cellStyle name="アクセント 5 3 4" xfId="608"/>
    <cellStyle name="アクセント 5 3 5" xfId="609"/>
    <cellStyle name="アクセント 5 4" xfId="610"/>
    <cellStyle name="アクセント 5 4 2" xfId="611"/>
    <cellStyle name="アクセント 5 4 3" xfId="612"/>
    <cellStyle name="アクセント 5 5" xfId="613"/>
    <cellStyle name="アクセント 5 6" xfId="614"/>
    <cellStyle name="アクセント 6" xfId="615"/>
    <cellStyle name="アクセント 6 2" xfId="616"/>
    <cellStyle name="アクセント 6 2 2" xfId="617"/>
    <cellStyle name="アクセント 6 2 3" xfId="618"/>
    <cellStyle name="アクセント 6 2 4" xfId="619"/>
    <cellStyle name="アクセント 6 2 5" xfId="620"/>
    <cellStyle name="アクセント 6 3" xfId="621"/>
    <cellStyle name="アクセント 6 3 2" xfId="622"/>
    <cellStyle name="アクセント 6 3 3" xfId="623"/>
    <cellStyle name="アクセント 6 3 4" xfId="624"/>
    <cellStyle name="アクセント 6 3 5" xfId="625"/>
    <cellStyle name="アクセント 6 4" xfId="626"/>
    <cellStyle name="アクセント 6 4 2" xfId="627"/>
    <cellStyle name="アクセント 6 4 3" xfId="628"/>
    <cellStyle name="アクセント 6 5" xfId="629"/>
    <cellStyle name="アクセント 6 6" xfId="630"/>
    <cellStyle name="ｶｯｺ" xfId="631"/>
    <cellStyle name="スタイル 1" xfId="632"/>
    <cellStyle name="スタイル 1 2" xfId="633"/>
    <cellStyle name="タイトル" xfId="634"/>
    <cellStyle name="タイトル 2" xfId="635"/>
    <cellStyle name="タイトル 2 2" xfId="636"/>
    <cellStyle name="タイトル 2 3" xfId="637"/>
    <cellStyle name="タイトル 2 4" xfId="638"/>
    <cellStyle name="タイトル 2 5" xfId="639"/>
    <cellStyle name="タイトル 3" xfId="640"/>
    <cellStyle name="タイトル 3 2" xfId="641"/>
    <cellStyle name="タイトル 3 3" xfId="642"/>
    <cellStyle name="タイトル 3 4" xfId="643"/>
    <cellStyle name="タイトル 3 5" xfId="644"/>
    <cellStyle name="タイトル 4" xfId="645"/>
    <cellStyle name="タイトル 4 2" xfId="646"/>
    <cellStyle name="タイトル 4 3" xfId="647"/>
    <cellStyle name="タイトル 5" xfId="648"/>
    <cellStyle name="チェック セル" xfId="649"/>
    <cellStyle name="チェック セル 2" xfId="650"/>
    <cellStyle name="チェック セル 2 2" xfId="651"/>
    <cellStyle name="チェック セル 2 3" xfId="652"/>
    <cellStyle name="チェック セル 2 4" xfId="653"/>
    <cellStyle name="チェック セル 2 5" xfId="654"/>
    <cellStyle name="チェック セル 3" xfId="655"/>
    <cellStyle name="チェック セル 3 2" xfId="656"/>
    <cellStyle name="チェック セル 3 3" xfId="657"/>
    <cellStyle name="チェック セル 3 4" xfId="658"/>
    <cellStyle name="チェック セル 3 5" xfId="659"/>
    <cellStyle name="チェック セル 4" xfId="660"/>
    <cellStyle name="チェック セル 4 2" xfId="661"/>
    <cellStyle name="チェック セル 4 3" xfId="662"/>
    <cellStyle name="チェック セル 5" xfId="663"/>
    <cellStyle name="チェック セル 6" xfId="664"/>
    <cellStyle name="どちらでもない" xfId="665"/>
    <cellStyle name="どちらでもない 2" xfId="666"/>
    <cellStyle name="どちらでもない 2 2" xfId="667"/>
    <cellStyle name="どちらでもない 2 3" xfId="668"/>
    <cellStyle name="どちらでもない 2 4" xfId="669"/>
    <cellStyle name="どちらでもない 2 5" xfId="670"/>
    <cellStyle name="どちらでもない 3" xfId="671"/>
    <cellStyle name="どちらでもない 3 2" xfId="672"/>
    <cellStyle name="どちらでもない 3 3" xfId="673"/>
    <cellStyle name="どちらでもない 3 4" xfId="674"/>
    <cellStyle name="どちらでもない 3 5" xfId="675"/>
    <cellStyle name="どちらでもない 4" xfId="676"/>
    <cellStyle name="どちらでもない 4 2" xfId="677"/>
    <cellStyle name="どちらでもない 4 3" xfId="678"/>
    <cellStyle name="どちらでもない 5" xfId="679"/>
    <cellStyle name="どちらでもない 6" xfId="680"/>
    <cellStyle name="Percent" xfId="681"/>
    <cellStyle name="パーセント 2" xfId="682"/>
    <cellStyle name="パーセント 3" xfId="683"/>
    <cellStyle name="Hyperlink" xfId="684"/>
    <cellStyle name="ハイパーリンク 2" xfId="685"/>
    <cellStyle name="ハイパーリンク 2 2" xfId="686"/>
    <cellStyle name="ハイパーリンク 2_基本設計書更新履歴一覧" xfId="687"/>
    <cellStyle name="ハイパーリンク 3" xfId="688"/>
    <cellStyle name="ハイパーリンク 4" xfId="689"/>
    <cellStyle name="ハイパーリンク 5" xfId="690"/>
    <cellStyle name="ハイパーリンク 6" xfId="691"/>
    <cellStyle name="メモ" xfId="692"/>
    <cellStyle name="メモ 2" xfId="693"/>
    <cellStyle name="メモ 2 2" xfId="694"/>
    <cellStyle name="メモ 2 3" xfId="695"/>
    <cellStyle name="メモ 2 3 2" xfId="696"/>
    <cellStyle name="メモ 2 4" xfId="697"/>
    <cellStyle name="メモ 2 5" xfId="698"/>
    <cellStyle name="メモ 2 6" xfId="699"/>
    <cellStyle name="メモ 2 7" xfId="700"/>
    <cellStyle name="メモ 3" xfId="701"/>
    <cellStyle name="メモ 3 2" xfId="702"/>
    <cellStyle name="メモ 3 2 2" xfId="703"/>
    <cellStyle name="メモ 3 2 3" xfId="704"/>
    <cellStyle name="メモ 3 2 3 2" xfId="705"/>
    <cellStyle name="メモ 3 2 4" xfId="706"/>
    <cellStyle name="メモ 3 3" xfId="707"/>
    <cellStyle name="メモ 3 3 2" xfId="708"/>
    <cellStyle name="メモ 3 3 3" xfId="709"/>
    <cellStyle name="メモ 3 3 3 2" xfId="710"/>
    <cellStyle name="メモ 3 3 4" xfId="711"/>
    <cellStyle name="メモ 3 4" xfId="712"/>
    <cellStyle name="メモ 3 5" xfId="713"/>
    <cellStyle name="メモ 3 6" xfId="714"/>
    <cellStyle name="メモ 3 7" xfId="715"/>
    <cellStyle name="メモ 4" xfId="716"/>
    <cellStyle name="メモ 4 2" xfId="717"/>
    <cellStyle name="メモ 4 3" xfId="718"/>
    <cellStyle name="メモ 4 4" xfId="719"/>
    <cellStyle name="メモ 5" xfId="720"/>
    <cellStyle name="メモ 6" xfId="721"/>
    <cellStyle name="リンク セル" xfId="722"/>
    <cellStyle name="リンク セル 2" xfId="723"/>
    <cellStyle name="リンク セル 2 2" xfId="724"/>
    <cellStyle name="リンク セル 2 3" xfId="725"/>
    <cellStyle name="リンク セル 2 4" xfId="726"/>
    <cellStyle name="リンク セル 2 5" xfId="727"/>
    <cellStyle name="リンク セル 3" xfId="728"/>
    <cellStyle name="リンク セル 3 2" xfId="729"/>
    <cellStyle name="リンク セル 3 3" xfId="730"/>
    <cellStyle name="リンク セル 3 4" xfId="731"/>
    <cellStyle name="リンク セル 3 5" xfId="732"/>
    <cellStyle name="リンク セル 4" xfId="733"/>
    <cellStyle name="リンク セル 4 2" xfId="734"/>
    <cellStyle name="リンク セル 4 3" xfId="735"/>
    <cellStyle name="リンク セル 5" xfId="736"/>
    <cellStyle name="リンク セル 6" xfId="737"/>
    <cellStyle name="悪い" xfId="738"/>
    <cellStyle name="悪い 2" xfId="739"/>
    <cellStyle name="悪い 2 2" xfId="740"/>
    <cellStyle name="悪い 2 3" xfId="741"/>
    <cellStyle name="悪い 2 4" xfId="742"/>
    <cellStyle name="悪い 2 5" xfId="743"/>
    <cellStyle name="悪い 3" xfId="744"/>
    <cellStyle name="悪い 3 2" xfId="745"/>
    <cellStyle name="悪い 3 3" xfId="746"/>
    <cellStyle name="悪い 3 4" xfId="747"/>
    <cellStyle name="悪い 4" xfId="748"/>
    <cellStyle name="悪い 4 2" xfId="749"/>
    <cellStyle name="悪い 4 3" xfId="750"/>
    <cellStyle name="悪い 4 4" xfId="751"/>
    <cellStyle name="悪い 4 5" xfId="752"/>
    <cellStyle name="悪い 5" xfId="753"/>
    <cellStyle name="悪い 6" xfId="754"/>
    <cellStyle name="悪い 7" xfId="755"/>
    <cellStyle name="改行(上)" xfId="756"/>
    <cellStyle name="改行(中)" xfId="757"/>
    <cellStyle name="計算" xfId="758"/>
    <cellStyle name="計算 2" xfId="759"/>
    <cellStyle name="計算 2 2" xfId="760"/>
    <cellStyle name="計算 2 3" xfId="761"/>
    <cellStyle name="計算 2 4" xfId="762"/>
    <cellStyle name="計算 2 5" xfId="763"/>
    <cellStyle name="計算 3" xfId="764"/>
    <cellStyle name="計算 3 2" xfId="765"/>
    <cellStyle name="計算 3 3" xfId="766"/>
    <cellStyle name="計算 3 4" xfId="767"/>
    <cellStyle name="計算 3 5" xfId="768"/>
    <cellStyle name="計算 4" xfId="769"/>
    <cellStyle name="計算 4 2" xfId="770"/>
    <cellStyle name="計算 4 3" xfId="771"/>
    <cellStyle name="計算 5" xfId="772"/>
    <cellStyle name="計算 6" xfId="773"/>
    <cellStyle name="警告文" xfId="774"/>
    <cellStyle name="警告文 2" xfId="775"/>
    <cellStyle name="警告文 2 2" xfId="776"/>
    <cellStyle name="警告文 2 3" xfId="777"/>
    <cellStyle name="警告文 2 4" xfId="778"/>
    <cellStyle name="警告文 2 5" xfId="779"/>
    <cellStyle name="警告文 3" xfId="780"/>
    <cellStyle name="警告文 3 2" xfId="781"/>
    <cellStyle name="警告文 3 3" xfId="782"/>
    <cellStyle name="警告文 3 4" xfId="783"/>
    <cellStyle name="警告文 3 5" xfId="784"/>
    <cellStyle name="警告文 4" xfId="785"/>
    <cellStyle name="警告文 4 2" xfId="786"/>
    <cellStyle name="警告文 4 3" xfId="787"/>
    <cellStyle name="警告文 5" xfId="788"/>
    <cellStyle name="警告文 6" xfId="789"/>
    <cellStyle name="Comma [0]" xfId="790"/>
    <cellStyle name="Comma" xfId="791"/>
    <cellStyle name="桁区切り 2" xfId="792"/>
    <cellStyle name="桁区切り 3" xfId="793"/>
    <cellStyle name="桁区切り 4" xfId="794"/>
    <cellStyle name="桁区切り 5" xfId="795"/>
    <cellStyle name="桁区切り 6" xfId="796"/>
    <cellStyle name="見出し 1" xfId="797"/>
    <cellStyle name="見出し 1 2" xfId="798"/>
    <cellStyle name="見出し 1 2 2" xfId="799"/>
    <cellStyle name="見出し 1 2 3" xfId="800"/>
    <cellStyle name="見出し 1 2 4" xfId="801"/>
    <cellStyle name="見出し 1 2 5" xfId="802"/>
    <cellStyle name="見出し 1 3" xfId="803"/>
    <cellStyle name="見出し 1 3 2" xfId="804"/>
    <cellStyle name="見出し 1 3 3" xfId="805"/>
    <cellStyle name="見出し 1 3 4" xfId="806"/>
    <cellStyle name="見出し 1 3 5" xfId="807"/>
    <cellStyle name="見出し 1 4" xfId="808"/>
    <cellStyle name="見出し 1 4 2" xfId="809"/>
    <cellStyle name="見出し 1 4 3" xfId="810"/>
    <cellStyle name="見出し 1 5" xfId="811"/>
    <cellStyle name="見出し 2" xfId="812"/>
    <cellStyle name="見出し 2 2" xfId="813"/>
    <cellStyle name="見出し 2 2 2" xfId="814"/>
    <cellStyle name="見出し 2 2 3" xfId="815"/>
    <cellStyle name="見出し 2 2 4" xfId="816"/>
    <cellStyle name="見出し 2 2 5" xfId="817"/>
    <cellStyle name="見出し 2 3" xfId="818"/>
    <cellStyle name="見出し 2 3 2" xfId="819"/>
    <cellStyle name="見出し 2 3 3" xfId="820"/>
    <cellStyle name="見出し 2 3 4" xfId="821"/>
    <cellStyle name="見出し 2 3 5" xfId="822"/>
    <cellStyle name="見出し 2 4" xfId="823"/>
    <cellStyle name="見出し 2 4 2" xfId="824"/>
    <cellStyle name="見出し 2 4 3" xfId="825"/>
    <cellStyle name="見出し 2 5" xfId="826"/>
    <cellStyle name="見出し 3" xfId="827"/>
    <cellStyle name="見出し 3 2" xfId="828"/>
    <cellStyle name="見出し 3 2 2" xfId="829"/>
    <cellStyle name="見出し 3 2 3" xfId="830"/>
    <cellStyle name="見出し 3 2 4" xfId="831"/>
    <cellStyle name="見出し 3 2 5" xfId="832"/>
    <cellStyle name="見出し 3 3" xfId="833"/>
    <cellStyle name="見出し 3 3 2" xfId="834"/>
    <cellStyle name="見出し 3 3 3" xfId="835"/>
    <cellStyle name="見出し 3 3 4" xfId="836"/>
    <cellStyle name="見出し 3 3 5" xfId="837"/>
    <cellStyle name="見出し 3 4" xfId="838"/>
    <cellStyle name="見出し 3 4 2" xfId="839"/>
    <cellStyle name="見出し 3 4 3" xfId="840"/>
    <cellStyle name="見出し 3 5" xfId="841"/>
    <cellStyle name="見出し 4" xfId="842"/>
    <cellStyle name="見出し 4 2" xfId="843"/>
    <cellStyle name="見出し 4 2 2" xfId="844"/>
    <cellStyle name="見出し 4 2 3" xfId="845"/>
    <cellStyle name="見出し 4 2 4" xfId="846"/>
    <cellStyle name="見出し 4 2 5" xfId="847"/>
    <cellStyle name="見出し 4 3" xfId="848"/>
    <cellStyle name="見出し 4 3 2" xfId="849"/>
    <cellStyle name="見出し 4 3 3" xfId="850"/>
    <cellStyle name="見出し 4 3 4" xfId="851"/>
    <cellStyle name="見出し 4 3 5" xfId="852"/>
    <cellStyle name="見出し 4 4" xfId="853"/>
    <cellStyle name="見出し 4 4 2" xfId="854"/>
    <cellStyle name="見出し 4 4 3" xfId="855"/>
    <cellStyle name="見出し 4 5" xfId="856"/>
    <cellStyle name="集計" xfId="857"/>
    <cellStyle name="集計 2" xfId="858"/>
    <cellStyle name="集計 2 2" xfId="859"/>
    <cellStyle name="集計 2 3" xfId="860"/>
    <cellStyle name="集計 2 4" xfId="861"/>
    <cellStyle name="集計 2 5" xfId="862"/>
    <cellStyle name="集計 3" xfId="863"/>
    <cellStyle name="集計 3 2" xfId="864"/>
    <cellStyle name="集計 3 3" xfId="865"/>
    <cellStyle name="集計 3 4" xfId="866"/>
    <cellStyle name="集計 3 5" xfId="867"/>
    <cellStyle name="集計 4" xfId="868"/>
    <cellStyle name="集計 4 2" xfId="869"/>
    <cellStyle name="集計 4 3" xfId="870"/>
    <cellStyle name="集計 5" xfId="871"/>
    <cellStyle name="集計 6" xfId="872"/>
    <cellStyle name="出力" xfId="873"/>
    <cellStyle name="出力 2" xfId="874"/>
    <cellStyle name="出力 2 2" xfId="875"/>
    <cellStyle name="出力 2 3" xfId="876"/>
    <cellStyle name="出力 2 4" xfId="877"/>
    <cellStyle name="出力 2 5" xfId="878"/>
    <cellStyle name="出力 3" xfId="879"/>
    <cellStyle name="出力 3 2" xfId="880"/>
    <cellStyle name="出力 3 3" xfId="881"/>
    <cellStyle name="出力 3 4" xfId="882"/>
    <cellStyle name="出力 3 5" xfId="883"/>
    <cellStyle name="出力 4" xfId="884"/>
    <cellStyle name="出力 4 2" xfId="885"/>
    <cellStyle name="出力 4 3" xfId="886"/>
    <cellStyle name="出力 5" xfId="887"/>
    <cellStyle name="出力 6" xfId="888"/>
    <cellStyle name="常规_NAMA3RO_2K" xfId="889"/>
    <cellStyle name="青" xfId="890"/>
    <cellStyle name="赤" xfId="891"/>
    <cellStyle name="説明文" xfId="892"/>
    <cellStyle name="説明文 2" xfId="893"/>
    <cellStyle name="説明文 2 2" xfId="894"/>
    <cellStyle name="説明文 2 3" xfId="895"/>
    <cellStyle name="説明文 2 4" xfId="896"/>
    <cellStyle name="説明文 2 5" xfId="897"/>
    <cellStyle name="説明文 3" xfId="898"/>
    <cellStyle name="説明文 3 2" xfId="899"/>
    <cellStyle name="説明文 3 3" xfId="900"/>
    <cellStyle name="説明文 3 4" xfId="901"/>
    <cellStyle name="説明文 3 5" xfId="902"/>
    <cellStyle name="説明文 4" xfId="903"/>
    <cellStyle name="説明文 4 2" xfId="904"/>
    <cellStyle name="説明文 4 3" xfId="905"/>
    <cellStyle name="説明文 5" xfId="906"/>
    <cellStyle name="説明文 6" xfId="907"/>
    <cellStyle name="台" xfId="908"/>
    <cellStyle name="脱浦 [0.00]_・票" xfId="909"/>
    <cellStyle name="脱浦_・票" xfId="910"/>
    <cellStyle name="Currency [0]" xfId="911"/>
    <cellStyle name="通貨 [0.00" xfId="912"/>
    <cellStyle name="Currency" xfId="913"/>
    <cellStyle name="通貨 2" xfId="914"/>
    <cellStyle name="通貨 2 2" xfId="915"/>
    <cellStyle name="通貨 3" xfId="916"/>
    <cellStyle name="通貨 3 2" xfId="917"/>
    <cellStyle name="日付" xfId="918"/>
    <cellStyle name="日付Ａ" xfId="919"/>
    <cellStyle name="入力" xfId="920"/>
    <cellStyle name="入力 2" xfId="921"/>
    <cellStyle name="入力 2 2" xfId="922"/>
    <cellStyle name="入力 2 3" xfId="923"/>
    <cellStyle name="入力 2 4" xfId="924"/>
    <cellStyle name="入力 2 5" xfId="925"/>
    <cellStyle name="入力 3" xfId="926"/>
    <cellStyle name="入力 3 2" xfId="927"/>
    <cellStyle name="入力 3 3" xfId="928"/>
    <cellStyle name="入力 3 4" xfId="929"/>
    <cellStyle name="入力 3 5" xfId="930"/>
    <cellStyle name="入力 4" xfId="931"/>
    <cellStyle name="入力 4 2" xfId="932"/>
    <cellStyle name="入力 4 3" xfId="933"/>
    <cellStyle name="入力 5" xfId="934"/>
    <cellStyle name="入力 6" xfId="935"/>
    <cellStyle name="標準 10" xfId="936"/>
    <cellStyle name="標準 10 2" xfId="937"/>
    <cellStyle name="標準 10 2 2" xfId="938"/>
    <cellStyle name="標準 10 2 3" xfId="939"/>
    <cellStyle name="標準 10 2 4" xfId="940"/>
    <cellStyle name="標準 10 2 5" xfId="941"/>
    <cellStyle name="標準 10 2 6" xfId="942"/>
    <cellStyle name="標準 10 3" xfId="943"/>
    <cellStyle name="標準 10 4" xfId="944"/>
    <cellStyle name="標準 10 5" xfId="945"/>
    <cellStyle name="標準 11" xfId="946"/>
    <cellStyle name="標準 11 2" xfId="947"/>
    <cellStyle name="標準 11 3" xfId="948"/>
    <cellStyle name="標準 11 4" xfId="949"/>
    <cellStyle name="標準 12" xfId="950"/>
    <cellStyle name="標準 12 2" xfId="951"/>
    <cellStyle name="標準 12 3" xfId="952"/>
    <cellStyle name="標準 12 4" xfId="953"/>
    <cellStyle name="標準 13" xfId="954"/>
    <cellStyle name="標準 13 2" xfId="955"/>
    <cellStyle name="標準 13 3" xfId="956"/>
    <cellStyle name="標準 13 4" xfId="957"/>
    <cellStyle name="標準 13 5" xfId="958"/>
    <cellStyle name="標準 14" xfId="959"/>
    <cellStyle name="標準 14 2" xfId="960"/>
    <cellStyle name="標準 14 3" xfId="961"/>
    <cellStyle name="標準 14 3 2" xfId="962"/>
    <cellStyle name="標準 14 3 3" xfId="963"/>
    <cellStyle name="標準 14 4" xfId="964"/>
    <cellStyle name="標準 15" xfId="965"/>
    <cellStyle name="標準 15 2" xfId="966"/>
    <cellStyle name="標準 15 3" xfId="967"/>
    <cellStyle name="標準 16" xfId="968"/>
    <cellStyle name="標準 16 2" xfId="969"/>
    <cellStyle name="標準 17" xfId="970"/>
    <cellStyle name="標準 18" xfId="971"/>
    <cellStyle name="標準 18 2" xfId="972"/>
    <cellStyle name="標準 18 2 2" xfId="973"/>
    <cellStyle name="標準 18 2 3" xfId="974"/>
    <cellStyle name="標準 18 2 4" xfId="975"/>
    <cellStyle name="標準 18 2 5" xfId="976"/>
    <cellStyle name="標準 18 3" xfId="977"/>
    <cellStyle name="標準 18 4" xfId="978"/>
    <cellStyle name="標準 18 5" xfId="979"/>
    <cellStyle name="標準 18 6" xfId="980"/>
    <cellStyle name="標準 18 7" xfId="981"/>
    <cellStyle name="標準 18 7 2" xfId="982"/>
    <cellStyle name="標準 18 7 2 2" xfId="983"/>
    <cellStyle name="標準 18 7 3" xfId="984"/>
    <cellStyle name="標準 19" xfId="985"/>
    <cellStyle name="標準 19 2" xfId="986"/>
    <cellStyle name="標準 19 3" xfId="987"/>
    <cellStyle name="標準 19 4" xfId="988"/>
    <cellStyle name="標準 2" xfId="989"/>
    <cellStyle name="標準 2 2" xfId="990"/>
    <cellStyle name="標準 2 2 2" xfId="991"/>
    <cellStyle name="標準 2 2 2 2" xfId="992"/>
    <cellStyle name="標準 2 2 2 3" xfId="993"/>
    <cellStyle name="標準 2 2 3" xfId="994"/>
    <cellStyle name="標準 2 2 3 2" xfId="995"/>
    <cellStyle name="標準 2 2 3 3" xfId="996"/>
    <cellStyle name="標準 2 2 4" xfId="997"/>
    <cellStyle name="標準 2 2 5" xfId="998"/>
    <cellStyle name="標準 2 2 6" xfId="999"/>
    <cellStyle name="標準 2 3" xfId="1000"/>
    <cellStyle name="標準 2 3 2" xfId="1001"/>
    <cellStyle name="標準 2 3 2 2" xfId="1002"/>
    <cellStyle name="標準 2 3 2 3" xfId="1003"/>
    <cellStyle name="標準 2 3 2 4" xfId="1004"/>
    <cellStyle name="標準 2 3 3" xfId="1005"/>
    <cellStyle name="標準 2 3 4" xfId="1006"/>
    <cellStyle name="標準 2 4" xfId="1007"/>
    <cellStyle name="標準 2 4 2" xfId="1008"/>
    <cellStyle name="標準 2 4 3" xfId="1009"/>
    <cellStyle name="標準 2 4 3 2" xfId="1010"/>
    <cellStyle name="標準 2 4 3 2 2" xfId="1011"/>
    <cellStyle name="標準 2 4 3 3" xfId="1012"/>
    <cellStyle name="標準 2 4 3 3 2" xfId="1013"/>
    <cellStyle name="標準 2 4 3 4" xfId="1014"/>
    <cellStyle name="標準 2 4 3 5" xfId="1015"/>
    <cellStyle name="標準 2 4 4" xfId="1016"/>
    <cellStyle name="標準 2 4 5" xfId="1017"/>
    <cellStyle name="標準 2 4 6" xfId="1018"/>
    <cellStyle name="標準 2 5" xfId="1019"/>
    <cellStyle name="標準 2_【高圧API】画面項目確認一覧_20150817" xfId="1020"/>
    <cellStyle name="標準 20" xfId="1021"/>
    <cellStyle name="標準 20 2" xfId="1022"/>
    <cellStyle name="標準 20 2 2" xfId="1023"/>
    <cellStyle name="標準 20 3" xfId="1024"/>
    <cellStyle name="標準 21" xfId="1025"/>
    <cellStyle name="標準 21 2" xfId="1026"/>
    <cellStyle name="標準 21 3" xfId="1027"/>
    <cellStyle name="標準 21 4" xfId="1028"/>
    <cellStyle name="標準 22" xfId="1029"/>
    <cellStyle name="標準 23" xfId="1030"/>
    <cellStyle name="標準 24" xfId="1031"/>
    <cellStyle name="標準 25" xfId="1032"/>
    <cellStyle name="標準 25 2" xfId="1033"/>
    <cellStyle name="標準 26" xfId="1034"/>
    <cellStyle name="標準 27" xfId="1035"/>
    <cellStyle name="標準 27 2" xfId="1036"/>
    <cellStyle name="標準 28" xfId="1037"/>
    <cellStyle name="標準 28 2" xfId="1038"/>
    <cellStyle name="標準 29" xfId="1039"/>
    <cellStyle name="標準 3" xfId="1040"/>
    <cellStyle name="標準 3 2" xfId="1041"/>
    <cellStyle name="標準 3 2 2" xfId="1042"/>
    <cellStyle name="標準 3 2 2 2" xfId="1043"/>
    <cellStyle name="標準 3 2 2 3" xfId="1044"/>
    <cellStyle name="標準 3 2 3" xfId="1045"/>
    <cellStyle name="標準 3 2 3 2" xfId="1046"/>
    <cellStyle name="標準 3 2 3 3" xfId="1047"/>
    <cellStyle name="標準 3 2 4" xfId="1048"/>
    <cellStyle name="標準 3 2 5" xfId="1049"/>
    <cellStyle name="標準 3 3" xfId="1050"/>
    <cellStyle name="標準 3 4" xfId="1051"/>
    <cellStyle name="標準 3 5" xfId="1052"/>
    <cellStyle name="標準 3 6" xfId="1053"/>
    <cellStyle name="標準 30" xfId="1054"/>
    <cellStyle name="標準 4" xfId="1055"/>
    <cellStyle name="標準 4 2" xfId="1056"/>
    <cellStyle name="標準 4 3" xfId="1057"/>
    <cellStyle name="標準 4 4" xfId="1058"/>
    <cellStyle name="標準 4 5" xfId="1059"/>
    <cellStyle name="標準 5" xfId="1060"/>
    <cellStyle name="標準 5 2" xfId="1061"/>
    <cellStyle name="標準 5 2 2" xfId="1062"/>
    <cellStyle name="標準 5 3" xfId="1063"/>
    <cellStyle name="標準 5 4" xfId="1064"/>
    <cellStyle name="標準 5 5" xfId="1065"/>
    <cellStyle name="標準 5 6" xfId="1066"/>
    <cellStyle name="標準 6" xfId="1067"/>
    <cellStyle name="標準 6 2" xfId="1068"/>
    <cellStyle name="標準 6 2 2" xfId="1069"/>
    <cellStyle name="標準 6 2 3" xfId="1070"/>
    <cellStyle name="標準 6 2 4" xfId="1071"/>
    <cellStyle name="標準 6 3" xfId="1072"/>
    <cellStyle name="標準 6 3 2" xfId="1073"/>
    <cellStyle name="標準 6 3 3" xfId="1074"/>
    <cellStyle name="標準 6 3 4" xfId="1075"/>
    <cellStyle name="標準 6 3 4 2" xfId="1076"/>
    <cellStyle name="標準 6 3 4 3" xfId="1077"/>
    <cellStyle name="標準 6 3 5" xfId="1078"/>
    <cellStyle name="標準 6 4" xfId="1079"/>
    <cellStyle name="標準 6 4 2" xfId="1080"/>
    <cellStyle name="標準 6 4 3" xfId="1081"/>
    <cellStyle name="標準 6 4 4" xfId="1082"/>
    <cellStyle name="標準 6 4 5" xfId="1083"/>
    <cellStyle name="標準 6 5" xfId="1084"/>
    <cellStyle name="標準 6 5 2" xfId="1085"/>
    <cellStyle name="標準 6 5 3" xfId="1086"/>
    <cellStyle name="標準 6 6" xfId="1087"/>
    <cellStyle name="標準 6 6 2" xfId="1088"/>
    <cellStyle name="標準 6 6 3" xfId="1089"/>
    <cellStyle name="標準 6 7" xfId="1090"/>
    <cellStyle name="標準 7" xfId="1091"/>
    <cellStyle name="標準 7 2" xfId="1092"/>
    <cellStyle name="標準 7 3" xfId="1093"/>
    <cellStyle name="標準 7 4" xfId="1094"/>
    <cellStyle name="標準 7 5" xfId="1095"/>
    <cellStyle name="標準 8" xfId="1096"/>
    <cellStyle name="標準 8 2" xfId="1097"/>
    <cellStyle name="標準 8 3" xfId="1098"/>
    <cellStyle name="標準 8 4" xfId="1099"/>
    <cellStyle name="標準 9" xfId="1100"/>
    <cellStyle name="標準 9 2" xfId="1101"/>
    <cellStyle name="標準 9 2 2" xfId="1102"/>
    <cellStyle name="標準 9 2 3" xfId="1103"/>
    <cellStyle name="標準 9 2 4" xfId="1104"/>
    <cellStyle name="標準 9 3" xfId="1105"/>
    <cellStyle name="標準 9 4" xfId="1106"/>
    <cellStyle name="標準 9 5" xfId="1107"/>
    <cellStyle name="標準 9 6" xfId="1108"/>
    <cellStyle name="標準 9 7" xfId="1109"/>
    <cellStyle name="標準_131002_供給側事前検討申込書案r" xfId="1110"/>
    <cellStyle name="標準２" xfId="1111"/>
    <cellStyle name="Followed Hyperlink" xfId="1112"/>
    <cellStyle name="未定義" xfId="1113"/>
    <cellStyle name="未定義 2" xfId="1114"/>
    <cellStyle name="未定義 3" xfId="1115"/>
    <cellStyle name="網かけ-" xfId="1116"/>
    <cellStyle name="網かけ+" xfId="1117"/>
    <cellStyle name="良い" xfId="1118"/>
    <cellStyle name="良い 2" xfId="1119"/>
    <cellStyle name="良い 2 2" xfId="1120"/>
    <cellStyle name="良い 2 3" xfId="1121"/>
    <cellStyle name="良い 2 4" xfId="1122"/>
    <cellStyle name="良い 2 5" xfId="1123"/>
    <cellStyle name="良い 3" xfId="1124"/>
    <cellStyle name="良い 3 2" xfId="1125"/>
    <cellStyle name="良い 3 3" xfId="1126"/>
    <cellStyle name="良い 3 4" xfId="1127"/>
    <cellStyle name="良い 3 5" xfId="1128"/>
    <cellStyle name="良い 4" xfId="1129"/>
    <cellStyle name="良い 4 2" xfId="1130"/>
    <cellStyle name="良い 4 3" xfId="1131"/>
    <cellStyle name="良い 5" xfId="1132"/>
    <cellStyle name="良い 6" xfId="1133"/>
    <cellStyle name="良い 7" xfId="1134"/>
    <cellStyle name="_x001D_・_x000C_ﾏ・&#13;ﾂ・_x0001__x0016__x0011_F5_x0007__x0001__x0001_" xfId="1135"/>
    <cellStyle name="㼿㼿㼿" xfId="1136"/>
    <cellStyle name="㼿㼿㼿㼿㼿㼿㼿?" xfId="1137"/>
    <cellStyle name="㼿㼿㼿㼿㼿㼿㼿㼿㼿?" xfId="11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61925" cy="190500"/>
    <xdr:sp>
      <xdr:nvSpPr>
        <xdr:cNvPr id="1" name="Text Box 2"/>
        <xdr:cNvSpPr txBox="1">
          <a:spLocks noChangeArrowheads="1"/>
        </xdr:cNvSpPr>
      </xdr:nvSpPr>
      <xdr:spPr>
        <a:xfrm>
          <a:off x="6791325" y="2762250"/>
          <a:ext cx="1619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38</xdr:row>
      <xdr:rowOff>0</xdr:rowOff>
    </xdr:from>
    <xdr:to>
      <xdr:col>21</xdr:col>
      <xdr:colOff>0</xdr:colOff>
      <xdr:row>38</xdr:row>
      <xdr:rowOff>0</xdr:rowOff>
    </xdr:to>
    <xdr:sp>
      <xdr:nvSpPr>
        <xdr:cNvPr id="1" name="Line 13"/>
        <xdr:cNvSpPr>
          <a:spLocks/>
        </xdr:cNvSpPr>
      </xdr:nvSpPr>
      <xdr:spPr>
        <a:xfrm>
          <a:off x="27060525" y="10277475"/>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61925" cy="190500"/>
    <xdr:sp>
      <xdr:nvSpPr>
        <xdr:cNvPr id="1" name="Text Box 1"/>
        <xdr:cNvSpPr txBox="1">
          <a:spLocks noChangeArrowheads="1"/>
        </xdr:cNvSpPr>
      </xdr:nvSpPr>
      <xdr:spPr>
        <a:xfrm>
          <a:off x="6791325" y="3000375"/>
          <a:ext cx="1619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2</xdr:col>
      <xdr:colOff>466725</xdr:colOff>
      <xdr:row>1</xdr:row>
      <xdr:rowOff>95250</xdr:rowOff>
    </xdr:from>
    <xdr:to>
      <xdr:col>4</xdr:col>
      <xdr:colOff>257175</xdr:colOff>
      <xdr:row>4</xdr:row>
      <xdr:rowOff>0</xdr:rowOff>
    </xdr:to>
    <xdr:grpSp>
      <xdr:nvGrpSpPr>
        <xdr:cNvPr id="2" name="Group 3"/>
        <xdr:cNvGrpSpPr>
          <a:grpSpLocks/>
        </xdr:cNvGrpSpPr>
      </xdr:nvGrpSpPr>
      <xdr:grpSpPr>
        <a:xfrm>
          <a:off x="1485900" y="142875"/>
          <a:ext cx="1600200" cy="523875"/>
          <a:chOff x="198" y="23"/>
          <a:chExt cx="155" cy="48"/>
        </a:xfrm>
        <a:solidFill>
          <a:srgbClr val="FFFFFF"/>
        </a:solidFill>
      </xdr:grpSpPr>
      <xdr:sp>
        <xdr:nvSpPr>
          <xdr:cNvPr id="3" name="Text Box 4"/>
          <xdr:cNvSpPr txBox="1">
            <a:spLocks noChangeArrowheads="1"/>
          </xdr:cNvSpPr>
        </xdr:nvSpPr>
        <xdr:spPr>
          <a:xfrm>
            <a:off x="254" y="23"/>
            <a:ext cx="99" cy="42"/>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sp>
        <xdr:nvSpPr>
          <xdr:cNvPr id="4" name="Line 5"/>
          <xdr:cNvSpPr>
            <a:spLocks/>
          </xdr:cNvSpPr>
        </xdr:nvSpPr>
        <xdr:spPr>
          <a:xfrm flipH="1">
            <a:off x="198" y="44"/>
            <a:ext cx="56" cy="27"/>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352425</xdr:colOff>
      <xdr:row>24</xdr:row>
      <xdr:rowOff>247650</xdr:rowOff>
    </xdr:from>
    <xdr:to>
      <xdr:col>4</xdr:col>
      <xdr:colOff>485775</xdr:colOff>
      <xdr:row>25</xdr:row>
      <xdr:rowOff>266700</xdr:rowOff>
    </xdr:to>
    <xdr:sp>
      <xdr:nvSpPr>
        <xdr:cNvPr id="5" name="Text Box 6"/>
        <xdr:cNvSpPr txBox="1">
          <a:spLocks noChangeArrowheads="1"/>
        </xdr:cNvSpPr>
      </xdr:nvSpPr>
      <xdr:spPr>
        <a:xfrm>
          <a:off x="2266950" y="6105525"/>
          <a:ext cx="1047750" cy="4000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clientData/>
  </xdr:twoCellAnchor>
  <xdr:twoCellAnchor>
    <xdr:from>
      <xdr:col>4</xdr:col>
      <xdr:colOff>514350</xdr:colOff>
      <xdr:row>24</xdr:row>
      <xdr:rowOff>276225</xdr:rowOff>
    </xdr:from>
    <xdr:to>
      <xdr:col>5</xdr:col>
      <xdr:colOff>257175</xdr:colOff>
      <xdr:row>25</xdr:row>
      <xdr:rowOff>76200</xdr:rowOff>
    </xdr:to>
    <xdr:sp>
      <xdr:nvSpPr>
        <xdr:cNvPr id="6" name="Line 7"/>
        <xdr:cNvSpPr>
          <a:spLocks/>
        </xdr:cNvSpPr>
      </xdr:nvSpPr>
      <xdr:spPr>
        <a:xfrm flipV="1">
          <a:off x="3343275" y="6134100"/>
          <a:ext cx="638175"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25</xdr:row>
      <xdr:rowOff>85725</xdr:rowOff>
    </xdr:from>
    <xdr:to>
      <xdr:col>5</xdr:col>
      <xdr:colOff>200025</xdr:colOff>
      <xdr:row>25</xdr:row>
      <xdr:rowOff>257175</xdr:rowOff>
    </xdr:to>
    <xdr:sp>
      <xdr:nvSpPr>
        <xdr:cNvPr id="7" name="Line 8"/>
        <xdr:cNvSpPr>
          <a:spLocks/>
        </xdr:cNvSpPr>
      </xdr:nvSpPr>
      <xdr:spPr>
        <a:xfrm>
          <a:off x="3333750" y="6324600"/>
          <a:ext cx="59055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485775</xdr:colOff>
      <xdr:row>25</xdr:row>
      <xdr:rowOff>85725</xdr:rowOff>
    </xdr:from>
    <xdr:to>
      <xdr:col>5</xdr:col>
      <xdr:colOff>161925</xdr:colOff>
      <xdr:row>26</xdr:row>
      <xdr:rowOff>200025</xdr:rowOff>
    </xdr:to>
    <xdr:sp>
      <xdr:nvSpPr>
        <xdr:cNvPr id="8" name="Line 9"/>
        <xdr:cNvSpPr>
          <a:spLocks/>
        </xdr:cNvSpPr>
      </xdr:nvSpPr>
      <xdr:spPr>
        <a:xfrm>
          <a:off x="3314700" y="6324600"/>
          <a:ext cx="571500" cy="561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790575</xdr:colOff>
      <xdr:row>30</xdr:row>
      <xdr:rowOff>190500</xdr:rowOff>
    </xdr:from>
    <xdr:to>
      <xdr:col>4</xdr:col>
      <xdr:colOff>76200</xdr:colOff>
      <xdr:row>32</xdr:row>
      <xdr:rowOff>19050</xdr:rowOff>
    </xdr:to>
    <xdr:sp>
      <xdr:nvSpPr>
        <xdr:cNvPr id="9" name="Text Box 10"/>
        <xdr:cNvSpPr txBox="1">
          <a:spLocks noChangeArrowheads="1"/>
        </xdr:cNvSpPr>
      </xdr:nvSpPr>
      <xdr:spPr>
        <a:xfrm>
          <a:off x="1809750" y="8153400"/>
          <a:ext cx="1095375" cy="5905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今回のお申込の内訳件数を記載下さい</a:t>
          </a:r>
        </a:p>
      </xdr:txBody>
    </xdr:sp>
    <xdr:clientData/>
  </xdr:twoCellAnchor>
  <xdr:twoCellAnchor>
    <xdr:from>
      <xdr:col>4</xdr:col>
      <xdr:colOff>104775</xdr:colOff>
      <xdr:row>30</xdr:row>
      <xdr:rowOff>219075</xdr:rowOff>
    </xdr:from>
    <xdr:to>
      <xdr:col>4</xdr:col>
      <xdr:colOff>666750</xdr:colOff>
      <xdr:row>31</xdr:row>
      <xdr:rowOff>19050</xdr:rowOff>
    </xdr:to>
    <xdr:sp>
      <xdr:nvSpPr>
        <xdr:cNvPr id="10" name="Line 11"/>
        <xdr:cNvSpPr>
          <a:spLocks/>
        </xdr:cNvSpPr>
      </xdr:nvSpPr>
      <xdr:spPr>
        <a:xfrm flipV="1">
          <a:off x="2933700" y="8181975"/>
          <a:ext cx="561975"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31</xdr:row>
      <xdr:rowOff>19050</xdr:rowOff>
    </xdr:from>
    <xdr:to>
      <xdr:col>4</xdr:col>
      <xdr:colOff>685800</xdr:colOff>
      <xdr:row>31</xdr:row>
      <xdr:rowOff>190500</xdr:rowOff>
    </xdr:to>
    <xdr:sp>
      <xdr:nvSpPr>
        <xdr:cNvPr id="11" name="Line 12"/>
        <xdr:cNvSpPr>
          <a:spLocks/>
        </xdr:cNvSpPr>
      </xdr:nvSpPr>
      <xdr:spPr>
        <a:xfrm>
          <a:off x="2924175" y="8362950"/>
          <a:ext cx="59055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31</xdr:row>
      <xdr:rowOff>28575</xdr:rowOff>
    </xdr:from>
    <xdr:to>
      <xdr:col>4</xdr:col>
      <xdr:colOff>647700</xdr:colOff>
      <xdr:row>32</xdr:row>
      <xdr:rowOff>209550</xdr:rowOff>
    </xdr:to>
    <xdr:sp>
      <xdr:nvSpPr>
        <xdr:cNvPr id="12" name="Line 13"/>
        <xdr:cNvSpPr>
          <a:spLocks/>
        </xdr:cNvSpPr>
      </xdr:nvSpPr>
      <xdr:spPr>
        <a:xfrm>
          <a:off x="2905125" y="8372475"/>
          <a:ext cx="571500" cy="561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31</xdr:row>
      <xdr:rowOff>47625</xdr:rowOff>
    </xdr:from>
    <xdr:to>
      <xdr:col>4</xdr:col>
      <xdr:colOff>638175</xdr:colOff>
      <xdr:row>33</xdr:row>
      <xdr:rowOff>171450</xdr:rowOff>
    </xdr:to>
    <xdr:sp>
      <xdr:nvSpPr>
        <xdr:cNvPr id="13" name="Line 14"/>
        <xdr:cNvSpPr>
          <a:spLocks/>
        </xdr:cNvSpPr>
      </xdr:nvSpPr>
      <xdr:spPr>
        <a:xfrm>
          <a:off x="2924175" y="8391525"/>
          <a:ext cx="542925" cy="8858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31</xdr:row>
      <xdr:rowOff>28575</xdr:rowOff>
    </xdr:from>
    <xdr:to>
      <xdr:col>4</xdr:col>
      <xdr:colOff>638175</xdr:colOff>
      <xdr:row>34</xdr:row>
      <xdr:rowOff>171450</xdr:rowOff>
    </xdr:to>
    <xdr:sp>
      <xdr:nvSpPr>
        <xdr:cNvPr id="14" name="Line 15"/>
        <xdr:cNvSpPr>
          <a:spLocks/>
        </xdr:cNvSpPr>
      </xdr:nvSpPr>
      <xdr:spPr>
        <a:xfrm>
          <a:off x="2914650" y="8372475"/>
          <a:ext cx="552450" cy="12858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31</xdr:row>
      <xdr:rowOff>219075</xdr:rowOff>
    </xdr:from>
    <xdr:to>
      <xdr:col>8</xdr:col>
      <xdr:colOff>57150</xdr:colOff>
      <xdr:row>33</xdr:row>
      <xdr:rowOff>209550</xdr:rowOff>
    </xdr:to>
    <xdr:sp>
      <xdr:nvSpPr>
        <xdr:cNvPr id="15" name="Text Box 16"/>
        <xdr:cNvSpPr txBox="1">
          <a:spLocks noChangeArrowheads="1"/>
        </xdr:cNvSpPr>
      </xdr:nvSpPr>
      <xdr:spPr>
        <a:xfrm>
          <a:off x="4514850" y="8562975"/>
          <a:ext cx="1952625" cy="7524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契約者住所と異なる住所に請求書等の送付をご希望される場合はこちらに記載下さい</a:t>
          </a:r>
        </a:p>
      </xdr:txBody>
    </xdr:sp>
    <xdr:clientData/>
  </xdr:twoCellAnchor>
  <xdr:twoCellAnchor>
    <xdr:from>
      <xdr:col>6</xdr:col>
      <xdr:colOff>66675</xdr:colOff>
      <xdr:row>33</xdr:row>
      <xdr:rowOff>200025</xdr:rowOff>
    </xdr:from>
    <xdr:to>
      <xdr:col>6</xdr:col>
      <xdr:colOff>676275</xdr:colOff>
      <xdr:row>35</xdr:row>
      <xdr:rowOff>180975</xdr:rowOff>
    </xdr:to>
    <xdr:sp>
      <xdr:nvSpPr>
        <xdr:cNvPr id="16" name="Line 17"/>
        <xdr:cNvSpPr>
          <a:spLocks/>
        </xdr:cNvSpPr>
      </xdr:nvSpPr>
      <xdr:spPr>
        <a:xfrm flipH="1">
          <a:off x="4686300" y="9305925"/>
          <a:ext cx="609600" cy="7429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95250</xdr:colOff>
      <xdr:row>4</xdr:row>
      <xdr:rowOff>123825</xdr:rowOff>
    </xdr:from>
    <xdr:to>
      <xdr:col>37</xdr:col>
      <xdr:colOff>19050</xdr:colOff>
      <xdr:row>4</xdr:row>
      <xdr:rowOff>200025</xdr:rowOff>
    </xdr:to>
    <xdr:sp>
      <xdr:nvSpPr>
        <xdr:cNvPr id="1" name="Line 2"/>
        <xdr:cNvSpPr>
          <a:spLocks/>
        </xdr:cNvSpPr>
      </xdr:nvSpPr>
      <xdr:spPr>
        <a:xfrm flipH="1">
          <a:off x="5200650" y="876300"/>
          <a:ext cx="838200" cy="762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0</xdr:row>
      <xdr:rowOff>85725</xdr:rowOff>
    </xdr:from>
    <xdr:to>
      <xdr:col>47</xdr:col>
      <xdr:colOff>85725</xdr:colOff>
      <xdr:row>6</xdr:row>
      <xdr:rowOff>180975</xdr:rowOff>
    </xdr:to>
    <xdr:sp>
      <xdr:nvSpPr>
        <xdr:cNvPr id="2" name="Text Box 3"/>
        <xdr:cNvSpPr txBox="1">
          <a:spLocks noChangeArrowheads="1"/>
        </xdr:cNvSpPr>
      </xdr:nvSpPr>
      <xdr:spPr>
        <a:xfrm>
          <a:off x="6038850" y="85725"/>
          <a:ext cx="1590675" cy="137160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HG丸ｺﾞｼｯｸM-PRO"/>
              <a:ea typeface="HG丸ｺﾞｼｯｸM-PRO"/>
              <a:cs typeface="HG丸ｺﾞｼｯｸM-PRO"/>
            </a:rPr>
            <a:t>現在、東京電力と契約している場合は、「電気ご使用量のお知らせ」に記載のお客さま番号をハイフン抜きでご記載下さい、</a:t>
          </a:r>
          <a:r>
            <a:rPr lang="en-US" cap="none" sz="900" b="0" i="0" u="none" baseline="0">
              <a:solidFill>
                <a:srgbClr val="FF0000"/>
              </a:solidFill>
              <a:latin typeface="HG丸ｺﾞｼｯｸM-PRO"/>
              <a:ea typeface="HG丸ｺﾞｼｯｸM-PRO"/>
              <a:cs typeface="HG丸ｺﾞｼｯｸM-PRO"/>
            </a:rPr>
            <a:t>
</a:t>
          </a:r>
          <a:r>
            <a:rPr lang="en-US" cap="none" sz="900" b="0" i="0" u="none" baseline="0">
              <a:solidFill>
                <a:srgbClr val="FF0000"/>
              </a:solidFill>
              <a:latin typeface="HG丸ｺﾞｼｯｸM-PRO"/>
              <a:ea typeface="HG丸ｺﾞｼｯｸM-PRO"/>
              <a:cs typeface="HG丸ｺﾞｼｯｸM-PRO"/>
            </a:rPr>
            <a:t>例：</a:t>
          </a:r>
          <a:r>
            <a:rPr lang="en-US" cap="none" sz="900" b="0" i="0" u="none" baseline="0">
              <a:solidFill>
                <a:srgbClr val="FF0000"/>
              </a:solidFill>
              <a:latin typeface="HG丸ｺﾞｼｯｸM-PRO"/>
              <a:ea typeface="HG丸ｺﾞｼｯｸM-PRO"/>
              <a:cs typeface="HG丸ｺﾞｼｯｸM-PRO"/>
            </a:rPr>
            <a:t>001</a:t>
          </a:r>
          <a:r>
            <a:rPr lang="en-US" cap="none" sz="900" b="0" i="0" u="none" baseline="0">
              <a:solidFill>
                <a:srgbClr val="FF0000"/>
              </a:solidFill>
              <a:latin typeface="HG丸ｺﾞｼｯｸM-PRO"/>
              <a:ea typeface="HG丸ｺﾞｼｯｸM-PRO"/>
              <a:cs typeface="HG丸ｺﾞｼｯｸM-PRO"/>
            </a:rPr>
            <a:t>（</a:t>
          </a:r>
          <a:r>
            <a:rPr lang="en-US" cap="none" sz="900" b="0" i="0" u="none" baseline="0">
              <a:solidFill>
                <a:srgbClr val="FF0000"/>
              </a:solidFill>
              <a:latin typeface="HG丸ｺﾞｼｯｸM-PRO"/>
              <a:ea typeface="HG丸ｺﾞｼｯｸM-PRO"/>
              <a:cs typeface="HG丸ｺﾞｼｯｸM-PRO"/>
            </a:rPr>
            <a:t>23</a:t>
          </a:r>
          <a:r>
            <a:rPr lang="en-US" cap="none" sz="900" b="0" i="0" u="none" baseline="0">
              <a:solidFill>
                <a:srgbClr val="FF0000"/>
              </a:solidFill>
              <a:latin typeface="HG丸ｺﾞｼｯｸM-PRO"/>
              <a:ea typeface="HG丸ｺﾞｼｯｸM-PRO"/>
              <a:cs typeface="HG丸ｺﾞｼｯｸM-PRO"/>
            </a:rPr>
            <a:t>）</a:t>
          </a:r>
          <a:r>
            <a:rPr lang="en-US" cap="none" sz="900" b="0" i="0" u="none" baseline="0">
              <a:solidFill>
                <a:srgbClr val="FF0000"/>
              </a:solidFill>
              <a:latin typeface="HG丸ｺﾞｼｯｸM-PRO"/>
              <a:ea typeface="HG丸ｺﾞｼｯｸM-PRO"/>
              <a:cs typeface="HG丸ｺﾞｼｯｸM-PRO"/>
            </a:rPr>
            <a:t>11111-22222-8-01
</a:t>
          </a:r>
          <a:r>
            <a:rPr lang="en-US" cap="none" sz="900" b="0" i="0" u="none" baseline="0">
              <a:solidFill>
                <a:srgbClr val="FF0000"/>
              </a:solidFill>
              <a:latin typeface="HG丸ｺﾞｼｯｸM-PRO"/>
              <a:ea typeface="HG丸ｺﾞｼｯｸM-PRO"/>
              <a:cs typeface="HG丸ｺﾞｼｯｸM-PRO"/>
            </a:rPr>
            <a:t>それ以外の場合は、記載不要です。</a:t>
          </a:r>
        </a:p>
      </xdr:txBody>
    </xdr:sp>
    <xdr:clientData/>
  </xdr:twoCellAnchor>
  <xdr:twoCellAnchor>
    <xdr:from>
      <xdr:col>39</xdr:col>
      <xdr:colOff>66675</xdr:colOff>
      <xdr:row>10</xdr:row>
      <xdr:rowOff>95250</xdr:rowOff>
    </xdr:from>
    <xdr:to>
      <xdr:col>46</xdr:col>
      <xdr:colOff>85725</xdr:colOff>
      <xdr:row>12</xdr:row>
      <xdr:rowOff>66675</xdr:rowOff>
    </xdr:to>
    <xdr:sp>
      <xdr:nvSpPr>
        <xdr:cNvPr id="3" name="Text Box 5"/>
        <xdr:cNvSpPr txBox="1">
          <a:spLocks noChangeArrowheads="1"/>
        </xdr:cNvSpPr>
      </xdr:nvSpPr>
      <xdr:spPr>
        <a:xfrm>
          <a:off x="6391275" y="2238375"/>
          <a:ext cx="1085850" cy="40005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FF0000"/>
              </a:solidFill>
            </a:rPr>
            <a:t>リストから選択して下さい</a:t>
          </a:r>
        </a:p>
      </xdr:txBody>
    </xdr:sp>
    <xdr:clientData/>
  </xdr:twoCellAnchor>
  <xdr:twoCellAnchor>
    <xdr:from>
      <xdr:col>36</xdr:col>
      <xdr:colOff>95250</xdr:colOff>
      <xdr:row>10</xdr:row>
      <xdr:rowOff>104775</xdr:rowOff>
    </xdr:from>
    <xdr:to>
      <xdr:col>39</xdr:col>
      <xdr:colOff>66675</xdr:colOff>
      <xdr:row>11</xdr:row>
      <xdr:rowOff>104775</xdr:rowOff>
    </xdr:to>
    <xdr:sp>
      <xdr:nvSpPr>
        <xdr:cNvPr id="4" name="Line 6"/>
        <xdr:cNvSpPr>
          <a:spLocks/>
        </xdr:cNvSpPr>
      </xdr:nvSpPr>
      <xdr:spPr>
        <a:xfrm flipH="1" flipV="1">
          <a:off x="5962650" y="2247900"/>
          <a:ext cx="428625" cy="200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17</xdr:row>
      <xdr:rowOff>190500</xdr:rowOff>
    </xdr:from>
    <xdr:to>
      <xdr:col>19</xdr:col>
      <xdr:colOff>85725</xdr:colOff>
      <xdr:row>18</xdr:row>
      <xdr:rowOff>19050</xdr:rowOff>
    </xdr:to>
    <xdr:sp>
      <xdr:nvSpPr>
        <xdr:cNvPr id="5" name="Line 8"/>
        <xdr:cNvSpPr>
          <a:spLocks/>
        </xdr:cNvSpPr>
      </xdr:nvSpPr>
      <xdr:spPr>
        <a:xfrm flipV="1">
          <a:off x="2600325" y="4248150"/>
          <a:ext cx="762000" cy="1428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18</xdr:row>
      <xdr:rowOff>57150</xdr:rowOff>
    </xdr:from>
    <xdr:to>
      <xdr:col>19</xdr:col>
      <xdr:colOff>95250</xdr:colOff>
      <xdr:row>18</xdr:row>
      <xdr:rowOff>123825</xdr:rowOff>
    </xdr:to>
    <xdr:sp>
      <xdr:nvSpPr>
        <xdr:cNvPr id="6" name="Line 9"/>
        <xdr:cNvSpPr>
          <a:spLocks/>
        </xdr:cNvSpPr>
      </xdr:nvSpPr>
      <xdr:spPr>
        <a:xfrm>
          <a:off x="2600325" y="4429125"/>
          <a:ext cx="771525" cy="666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17</xdr:row>
      <xdr:rowOff>38100</xdr:rowOff>
    </xdr:from>
    <xdr:to>
      <xdr:col>14</xdr:col>
      <xdr:colOff>66675</xdr:colOff>
      <xdr:row>19</xdr:row>
      <xdr:rowOff>85725</xdr:rowOff>
    </xdr:to>
    <xdr:sp>
      <xdr:nvSpPr>
        <xdr:cNvPr id="7" name="Text Box 7"/>
        <xdr:cNvSpPr txBox="1">
          <a:spLocks noChangeArrowheads="1"/>
        </xdr:cNvSpPr>
      </xdr:nvSpPr>
      <xdr:spPr>
        <a:xfrm>
          <a:off x="1847850" y="4095750"/>
          <a:ext cx="733425" cy="6762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標準電圧で記載下さい</a:t>
          </a:r>
        </a:p>
      </xdr:txBody>
    </xdr:sp>
    <xdr:clientData/>
  </xdr:twoCellAnchor>
  <xdr:twoCellAnchor>
    <xdr:from>
      <xdr:col>34</xdr:col>
      <xdr:colOff>57150</xdr:colOff>
      <xdr:row>29</xdr:row>
      <xdr:rowOff>28575</xdr:rowOff>
    </xdr:from>
    <xdr:to>
      <xdr:col>47</xdr:col>
      <xdr:colOff>114300</xdr:colOff>
      <xdr:row>30</xdr:row>
      <xdr:rowOff>257175</xdr:rowOff>
    </xdr:to>
    <xdr:sp>
      <xdr:nvSpPr>
        <xdr:cNvPr id="8" name="Text Box 10"/>
        <xdr:cNvSpPr txBox="1">
          <a:spLocks noChangeArrowheads="1"/>
        </xdr:cNvSpPr>
      </xdr:nvSpPr>
      <xdr:spPr>
        <a:xfrm>
          <a:off x="5619750" y="7858125"/>
          <a:ext cx="2038350" cy="6572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rPr>
            <a:t>契約者様が必要とする場合は「要」を選択して下さい。要の場合「その他特記事項」欄に工事希望日等をご記載下さい</a:t>
          </a:r>
        </a:p>
      </xdr:txBody>
    </xdr:sp>
    <xdr:clientData/>
  </xdr:twoCellAnchor>
  <xdr:twoCellAnchor>
    <xdr:from>
      <xdr:col>32</xdr:col>
      <xdr:colOff>66675</xdr:colOff>
      <xdr:row>30</xdr:row>
      <xdr:rowOff>57150</xdr:rowOff>
    </xdr:from>
    <xdr:to>
      <xdr:col>34</xdr:col>
      <xdr:colOff>85725</xdr:colOff>
      <xdr:row>30</xdr:row>
      <xdr:rowOff>85725</xdr:rowOff>
    </xdr:to>
    <xdr:sp>
      <xdr:nvSpPr>
        <xdr:cNvPr id="9" name="Line 11"/>
        <xdr:cNvSpPr>
          <a:spLocks/>
        </xdr:cNvSpPr>
      </xdr:nvSpPr>
      <xdr:spPr>
        <a:xfrm flipH="1">
          <a:off x="5324475" y="8315325"/>
          <a:ext cx="323850" cy="285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36</xdr:row>
      <xdr:rowOff>142875</xdr:rowOff>
    </xdr:from>
    <xdr:to>
      <xdr:col>46</xdr:col>
      <xdr:colOff>104775</xdr:colOff>
      <xdr:row>39</xdr:row>
      <xdr:rowOff>142875</xdr:rowOff>
    </xdr:to>
    <xdr:sp>
      <xdr:nvSpPr>
        <xdr:cNvPr id="10" name="Text Box 12"/>
        <xdr:cNvSpPr txBox="1">
          <a:spLocks noChangeArrowheads="1"/>
        </xdr:cNvSpPr>
      </xdr:nvSpPr>
      <xdr:spPr>
        <a:xfrm>
          <a:off x="4124325" y="9820275"/>
          <a:ext cx="3371850" cy="6858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上記に記載しきれない内容や、当該需要者の個別要望等ございましたらご記載下さい。例：（工事の場合）工事打合せ者、工事連絡先、工事内容　等</a:t>
          </a:r>
        </a:p>
      </xdr:txBody>
    </xdr:sp>
    <xdr:clientData/>
  </xdr:twoCellAnchor>
  <xdr:twoCellAnchor>
    <xdr:from>
      <xdr:col>22</xdr:col>
      <xdr:colOff>57150</xdr:colOff>
      <xdr:row>36</xdr:row>
      <xdr:rowOff>28575</xdr:rowOff>
    </xdr:from>
    <xdr:to>
      <xdr:col>24</xdr:col>
      <xdr:colOff>104775</xdr:colOff>
      <xdr:row>37</xdr:row>
      <xdr:rowOff>171450</xdr:rowOff>
    </xdr:to>
    <xdr:sp>
      <xdr:nvSpPr>
        <xdr:cNvPr id="11" name="Line 13"/>
        <xdr:cNvSpPr>
          <a:spLocks/>
        </xdr:cNvSpPr>
      </xdr:nvSpPr>
      <xdr:spPr>
        <a:xfrm flipH="1" flipV="1">
          <a:off x="3790950" y="9705975"/>
          <a:ext cx="352425" cy="3714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B2:K37"/>
  <sheetViews>
    <sheetView tabSelected="1" view="pageBreakPreview" zoomScaleNormal="85" zoomScaleSheetLayoutView="100" zoomScalePageLayoutView="0" workbookViewId="0" topLeftCell="A1">
      <selection activeCell="H9" sqref="H9"/>
    </sheetView>
  </sheetViews>
  <sheetFormatPr defaultColWidth="9.00390625" defaultRowHeight="13.5"/>
  <cols>
    <col min="1" max="1" width="1.625" style="27" customWidth="1"/>
    <col min="2" max="3" width="11.75390625" style="27" customWidth="1"/>
    <col min="4" max="4" width="12.00390625" style="27" customWidth="1"/>
    <col min="5" max="8" width="11.75390625" style="27" customWidth="1"/>
    <col min="9" max="9" width="12.00390625" style="27" customWidth="1"/>
    <col min="10" max="10" width="1.00390625" style="27" customWidth="1"/>
    <col min="11" max="16384" width="9.00390625" style="27" customWidth="1"/>
  </cols>
  <sheetData>
    <row r="1" ht="3.75" customHeight="1"/>
    <row r="2" ht="13.5">
      <c r="I2" s="34"/>
    </row>
    <row r="3" ht="13.5">
      <c r="I3" s="34"/>
    </row>
    <row r="4" ht="20.25" customHeight="1">
      <c r="I4" s="34" t="s">
        <v>124</v>
      </c>
    </row>
    <row r="5" spans="2:4" ht="13.5">
      <c r="B5" s="95" t="s">
        <v>109</v>
      </c>
      <c r="C5" s="95"/>
      <c r="D5" s="26" t="s">
        <v>49</v>
      </c>
    </row>
    <row r="6" spans="3:8" ht="33" customHeight="1">
      <c r="C6" s="96" t="s">
        <v>189</v>
      </c>
      <c r="D6" s="96"/>
      <c r="E6" s="96"/>
      <c r="F6" s="96"/>
      <c r="G6" s="96"/>
      <c r="H6" s="96"/>
    </row>
    <row r="7" ht="12" customHeight="1"/>
    <row r="8" spans="2:9" ht="39" customHeight="1">
      <c r="B8" s="97" t="s">
        <v>190</v>
      </c>
      <c r="C8" s="97"/>
      <c r="D8" s="97"/>
      <c r="E8" s="97"/>
      <c r="F8" s="97"/>
      <c r="G8" s="97"/>
      <c r="H8" s="97"/>
      <c r="I8" s="97"/>
    </row>
    <row r="9" ht="7.5" customHeight="1"/>
    <row r="10" ht="19.5" customHeight="1">
      <c r="B10" s="27" t="s">
        <v>52</v>
      </c>
    </row>
    <row r="11" spans="2:9" ht="19.5" customHeight="1">
      <c r="B11" s="98" t="s">
        <v>191</v>
      </c>
      <c r="C11" s="99"/>
      <c r="D11" s="28" t="s">
        <v>54</v>
      </c>
      <c r="E11" s="102"/>
      <c r="F11" s="102"/>
      <c r="G11" s="102"/>
      <c r="H11" s="102"/>
      <c r="I11" s="103"/>
    </row>
    <row r="12" spans="2:9" ht="19.5" customHeight="1">
      <c r="B12" s="100"/>
      <c r="C12" s="101"/>
      <c r="D12" s="29" t="s">
        <v>55</v>
      </c>
      <c r="E12" s="104"/>
      <c r="F12" s="105"/>
      <c r="G12" s="105"/>
      <c r="H12" s="105"/>
      <c r="I12" s="106"/>
    </row>
    <row r="13" spans="2:9" ht="19.5" customHeight="1">
      <c r="B13" s="100"/>
      <c r="C13" s="101"/>
      <c r="D13" s="29" t="s">
        <v>56</v>
      </c>
      <c r="E13" s="104"/>
      <c r="F13" s="105"/>
      <c r="G13" s="105"/>
      <c r="H13" s="105"/>
      <c r="I13" s="106"/>
    </row>
    <row r="14" spans="2:9" ht="19.5" customHeight="1">
      <c r="B14" s="100"/>
      <c r="C14" s="101"/>
      <c r="D14" s="29" t="s">
        <v>57</v>
      </c>
      <c r="E14" s="104"/>
      <c r="F14" s="104"/>
      <c r="G14" s="104"/>
      <c r="H14" s="104"/>
      <c r="I14" s="106"/>
    </row>
    <row r="15" spans="2:9" ht="19.5" customHeight="1">
      <c r="B15" s="100"/>
      <c r="C15" s="101"/>
      <c r="D15" s="29"/>
      <c r="E15" s="107"/>
      <c r="F15" s="107"/>
      <c r="G15" s="107"/>
      <c r="H15" s="107"/>
      <c r="I15" s="108"/>
    </row>
    <row r="16" spans="2:9" ht="19.5" customHeight="1">
      <c r="B16" s="109" t="s">
        <v>121</v>
      </c>
      <c r="C16" s="110"/>
      <c r="D16" s="28" t="s">
        <v>59</v>
      </c>
      <c r="E16" s="102"/>
      <c r="F16" s="102"/>
      <c r="G16" s="102"/>
      <c r="H16" s="102"/>
      <c r="I16" s="103"/>
    </row>
    <row r="17" spans="2:9" ht="19.5" customHeight="1">
      <c r="B17" s="111"/>
      <c r="C17" s="112"/>
      <c r="D17" s="29" t="s">
        <v>60</v>
      </c>
      <c r="E17" s="104"/>
      <c r="F17" s="104"/>
      <c r="G17" s="104"/>
      <c r="H17" s="104"/>
      <c r="I17" s="106"/>
    </row>
    <row r="18" spans="2:9" ht="19.5" customHeight="1">
      <c r="B18" s="111"/>
      <c r="C18" s="112"/>
      <c r="D18" s="29" t="s">
        <v>57</v>
      </c>
      <c r="E18" s="104"/>
      <c r="F18" s="104"/>
      <c r="G18" s="104"/>
      <c r="H18" s="104"/>
      <c r="I18" s="106"/>
    </row>
    <row r="19" spans="2:9" ht="19.5" customHeight="1">
      <c r="B19" s="111"/>
      <c r="C19" s="112"/>
      <c r="D19" s="29"/>
      <c r="E19" s="104"/>
      <c r="F19" s="104"/>
      <c r="G19" s="104"/>
      <c r="H19" s="104"/>
      <c r="I19" s="106"/>
    </row>
    <row r="20" spans="2:9" ht="19.5" customHeight="1">
      <c r="B20" s="111"/>
      <c r="C20" s="112"/>
      <c r="D20" s="29" t="s">
        <v>61</v>
      </c>
      <c r="E20" s="104"/>
      <c r="F20" s="104"/>
      <c r="G20" s="104"/>
      <c r="H20" s="104"/>
      <c r="I20" s="106"/>
    </row>
    <row r="21" spans="2:9" ht="19.5" customHeight="1">
      <c r="B21" s="113"/>
      <c r="C21" s="114"/>
      <c r="D21" s="30" t="s">
        <v>62</v>
      </c>
      <c r="E21" s="107"/>
      <c r="F21" s="107"/>
      <c r="G21" s="107"/>
      <c r="H21" s="107"/>
      <c r="I21" s="108"/>
    </row>
    <row r="22" ht="6.75" customHeight="1">
      <c r="E22" s="27" t="s">
        <v>108</v>
      </c>
    </row>
    <row r="23" spans="2:9" ht="19.5" customHeight="1">
      <c r="B23" s="84" t="s">
        <v>187</v>
      </c>
      <c r="C23" s="84"/>
      <c r="D23" s="84"/>
      <c r="E23" s="84"/>
      <c r="F23" s="84"/>
      <c r="G23" s="84"/>
      <c r="H23" s="84"/>
      <c r="I23" s="84"/>
    </row>
    <row r="24" spans="2:9" ht="22.5" customHeight="1">
      <c r="B24" s="115" t="s">
        <v>197</v>
      </c>
      <c r="C24" s="115"/>
      <c r="D24" s="115"/>
      <c r="E24" s="115"/>
      <c r="F24" s="116" t="s">
        <v>109</v>
      </c>
      <c r="G24" s="116"/>
      <c r="H24" s="116"/>
      <c r="I24" s="116"/>
    </row>
    <row r="25" spans="2:11" ht="22.5" customHeight="1">
      <c r="B25" s="115"/>
      <c r="C25" s="115"/>
      <c r="D25" s="115"/>
      <c r="E25" s="115"/>
      <c r="F25" s="116"/>
      <c r="G25" s="116"/>
      <c r="H25" s="116"/>
      <c r="I25" s="116"/>
      <c r="K25" s="89"/>
    </row>
    <row r="26" ht="6.75" customHeight="1"/>
    <row r="27" ht="19.5" customHeight="1">
      <c r="B27" s="27" t="s">
        <v>195</v>
      </c>
    </row>
    <row r="28" spans="2:9" ht="26.25" customHeight="1">
      <c r="B28" s="117" t="s">
        <v>192</v>
      </c>
      <c r="C28" s="118"/>
      <c r="D28" s="119"/>
      <c r="E28" s="120"/>
      <c r="F28" s="120"/>
      <c r="G28" s="120"/>
      <c r="H28" s="120"/>
      <c r="I28" s="121"/>
    </row>
    <row r="29" spans="2:9" ht="24" customHeight="1">
      <c r="B29" s="122" t="s">
        <v>193</v>
      </c>
      <c r="C29" s="122"/>
      <c r="D29" s="122"/>
      <c r="E29" s="122"/>
      <c r="F29" s="122"/>
      <c r="G29" s="122"/>
      <c r="H29" s="122"/>
      <c r="I29" s="122"/>
    </row>
    <row r="30" spans="2:9" ht="24.75" customHeight="1">
      <c r="B30" s="94" t="s">
        <v>110</v>
      </c>
      <c r="C30" s="94"/>
      <c r="D30" s="119" t="s">
        <v>70</v>
      </c>
      <c r="E30" s="120"/>
      <c r="F30" s="121"/>
      <c r="G30" s="93"/>
      <c r="H30" s="90"/>
      <c r="I30" s="91"/>
    </row>
    <row r="31" spans="2:9" ht="30" customHeight="1">
      <c r="B31" s="128" t="s">
        <v>73</v>
      </c>
      <c r="C31" s="128"/>
      <c r="D31" s="129"/>
      <c r="E31" s="130"/>
      <c r="F31" s="31" t="s">
        <v>74</v>
      </c>
      <c r="G31" s="92"/>
      <c r="H31" s="123"/>
      <c r="I31" s="124"/>
    </row>
    <row r="32" spans="2:9" s="24" customFormat="1" ht="30" customHeight="1">
      <c r="B32" s="131" t="s">
        <v>116</v>
      </c>
      <c r="C32" s="132"/>
      <c r="D32" s="133"/>
      <c r="E32" s="134"/>
      <c r="F32" s="73" t="s">
        <v>74</v>
      </c>
      <c r="G32" s="92"/>
      <c r="H32" s="123"/>
      <c r="I32" s="124"/>
    </row>
    <row r="33" spans="2:9" ht="30" customHeight="1">
      <c r="B33" s="135" t="s">
        <v>78</v>
      </c>
      <c r="C33" s="121"/>
      <c r="D33" s="129"/>
      <c r="E33" s="130"/>
      <c r="F33" s="31" t="s">
        <v>74</v>
      </c>
      <c r="G33" s="125"/>
      <c r="H33" s="126"/>
      <c r="I33" s="127"/>
    </row>
    <row r="34" spans="2:9" ht="23.25" customHeight="1">
      <c r="B34" s="128" t="s">
        <v>79</v>
      </c>
      <c r="C34" s="136"/>
      <c r="D34" s="136"/>
      <c r="E34" s="136"/>
      <c r="F34" s="136"/>
      <c r="G34" s="136"/>
      <c r="H34" s="136"/>
      <c r="I34" s="136"/>
    </row>
    <row r="35" spans="2:9" ht="23.25" customHeight="1">
      <c r="B35" s="128"/>
      <c r="C35" s="137"/>
      <c r="D35" s="138"/>
      <c r="E35" s="138"/>
      <c r="F35" s="138"/>
      <c r="G35" s="138"/>
      <c r="H35" s="138"/>
      <c r="I35" s="139"/>
    </row>
    <row r="36" spans="2:9" s="24" customFormat="1" ht="13.5">
      <c r="B36" s="496" t="s">
        <v>198</v>
      </c>
      <c r="C36" s="496"/>
      <c r="D36" s="496"/>
      <c r="E36" s="496"/>
      <c r="F36" s="496"/>
      <c r="G36" s="496"/>
      <c r="H36" s="496"/>
      <c r="I36" s="496"/>
    </row>
    <row r="37" spans="2:9" s="24" customFormat="1" ht="48" customHeight="1">
      <c r="B37" s="497"/>
      <c r="C37" s="497"/>
      <c r="D37" s="497"/>
      <c r="E37" s="497"/>
      <c r="F37" s="497"/>
      <c r="G37" s="497"/>
      <c r="H37" s="497"/>
      <c r="I37" s="497"/>
    </row>
  </sheetData>
  <sheetProtection/>
  <mergeCells count="34">
    <mergeCell ref="B36:I37"/>
    <mergeCell ref="B32:C32"/>
    <mergeCell ref="D32:E32"/>
    <mergeCell ref="B33:C33"/>
    <mergeCell ref="D33:E33"/>
    <mergeCell ref="B34:B35"/>
    <mergeCell ref="C34:I34"/>
    <mergeCell ref="C35:I35"/>
    <mergeCell ref="B29:I29"/>
    <mergeCell ref="B30:C30"/>
    <mergeCell ref="D30:F30"/>
    <mergeCell ref="G30:I33"/>
    <mergeCell ref="B31:C31"/>
    <mergeCell ref="D31:E31"/>
    <mergeCell ref="B24:E25"/>
    <mergeCell ref="F24:I25"/>
    <mergeCell ref="B28:C28"/>
    <mergeCell ref="D28:I28"/>
    <mergeCell ref="B16:C21"/>
    <mergeCell ref="E16:I16"/>
    <mergeCell ref="E17:I17"/>
    <mergeCell ref="E18:I18"/>
    <mergeCell ref="E19:I19"/>
    <mergeCell ref="E20:I20"/>
    <mergeCell ref="E21:I21"/>
    <mergeCell ref="B5:C5"/>
    <mergeCell ref="C6:H6"/>
    <mergeCell ref="B8:I8"/>
    <mergeCell ref="B11:C15"/>
    <mergeCell ref="E11:I11"/>
    <mergeCell ref="E12:I12"/>
    <mergeCell ref="E13:I13"/>
    <mergeCell ref="E14:I14"/>
    <mergeCell ref="E15:I15"/>
  </mergeCells>
  <dataValidations count="2">
    <dataValidation type="list" allowBlank="1" showInputMessage="1" showErrorMessage="1" sqref="F24:I25">
      <formula1>"（選択して下さい）,満たしている"</formula1>
    </dataValidation>
    <dataValidation type="list" allowBlank="1" showInputMessage="1" showErrorMessage="1" sqref="B5:C5">
      <formula1>"（選択して下さい）,北海道電力株式会社,東北電力株式会社,東京電力パワーグリッド株式会社,中部電力株式会社,北陸電力株式会社,関西電力株式会社,中国電力株式会社,四国電力株式会社,九州電力株式会社,沖縄電力株式会社"</formula1>
    </dataValidation>
  </dataValidations>
  <printOptions horizontalCentered="1" verticalCentered="1"/>
  <pageMargins left="0.5118110236220472" right="0.31496062992125984" top="0.5511811023622047" bottom="0.35433070866141736" header="0.31496062992125984" footer="0.31496062992125984"/>
  <pageSetup horizontalDpi="600" verticalDpi="600" orientation="portrait" paperSize="9" scale="99" r:id="rId2"/>
  <drawing r:id="rId1"/>
</worksheet>
</file>

<file path=xl/worksheets/sheet10.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140" t="s">
        <v>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X2" s="11" t="s">
        <v>43</v>
      </c>
      <c r="AY2" s="12">
        <v>6</v>
      </c>
    </row>
    <row r="3" spans="45:48" ht="9.75" customHeight="1">
      <c r="AS3" s="3"/>
      <c r="AT3" s="3"/>
      <c r="AU3" s="3"/>
      <c r="AV3" s="2"/>
    </row>
    <row r="4" spans="2:48" ht="15.75" customHeight="1">
      <c r="B4" s="465" t="s">
        <v>111</v>
      </c>
      <c r="C4" s="466"/>
      <c r="D4" s="466"/>
      <c r="E4" s="466"/>
      <c r="F4" s="466"/>
      <c r="G4" s="466"/>
      <c r="H4" s="466"/>
      <c r="I4" s="466"/>
      <c r="J4" s="466"/>
      <c r="K4" s="466"/>
      <c r="L4" s="466"/>
      <c r="M4" s="466"/>
      <c r="N4" s="467"/>
      <c r="O4" s="465" t="e">
        <f>VLOOKUP($AY$2,Data,3,FALSE)</f>
        <v>#REF!</v>
      </c>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7"/>
    </row>
    <row r="5" spans="2:48" ht="15.75" customHeight="1">
      <c r="B5" s="468"/>
      <c r="C5" s="469"/>
      <c r="D5" s="469"/>
      <c r="E5" s="469"/>
      <c r="F5" s="469"/>
      <c r="G5" s="469"/>
      <c r="H5" s="469"/>
      <c r="I5" s="469"/>
      <c r="J5" s="469"/>
      <c r="K5" s="469"/>
      <c r="L5" s="469"/>
      <c r="M5" s="469"/>
      <c r="N5" s="470"/>
      <c r="O5" s="468"/>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70"/>
    </row>
    <row r="6" spans="2:48" ht="23.25" customHeight="1">
      <c r="B6" s="471" t="s">
        <v>23</v>
      </c>
      <c r="C6" s="472"/>
      <c r="D6" s="472"/>
      <c r="E6" s="472"/>
      <c r="F6" s="472"/>
      <c r="G6" s="472"/>
      <c r="H6" s="472"/>
      <c r="I6" s="472"/>
      <c r="J6" s="472"/>
      <c r="K6" s="472"/>
      <c r="L6" s="472"/>
      <c r="M6" s="472"/>
      <c r="N6" s="473"/>
      <c r="O6" s="474" t="e">
        <f>VLOOKUP($AY$2,Data,4,FALSE)</f>
        <v>#REF!</v>
      </c>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6"/>
    </row>
    <row r="7" spans="2:48" ht="18" customHeight="1">
      <c r="B7" s="335" t="s">
        <v>26</v>
      </c>
      <c r="C7" s="336"/>
      <c r="D7" s="336"/>
      <c r="E7" s="336"/>
      <c r="F7" s="336"/>
      <c r="G7" s="336"/>
      <c r="H7" s="336"/>
      <c r="I7" s="336"/>
      <c r="J7" s="336"/>
      <c r="K7" s="336"/>
      <c r="L7" s="336"/>
      <c r="M7" s="336"/>
      <c r="N7" s="337"/>
      <c r="O7" s="465" t="e">
        <f>VLOOKUP($AY$2,Data,5,FALSE)&amp;VLOOKUP($AY$2,Data,6,FALSE)</f>
        <v>#REF!</v>
      </c>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7"/>
    </row>
    <row r="8" spans="2:48" ht="18" customHeight="1">
      <c r="B8" s="338"/>
      <c r="C8" s="339"/>
      <c r="D8" s="339"/>
      <c r="E8" s="339"/>
      <c r="F8" s="339"/>
      <c r="G8" s="339"/>
      <c r="H8" s="339"/>
      <c r="I8" s="339"/>
      <c r="J8" s="339"/>
      <c r="K8" s="339"/>
      <c r="L8" s="339"/>
      <c r="M8" s="339"/>
      <c r="N8" s="340"/>
      <c r="O8" s="468"/>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35" t="s">
        <v>24</v>
      </c>
      <c r="C9" s="336"/>
      <c r="D9" s="336"/>
      <c r="E9" s="336"/>
      <c r="F9" s="336"/>
      <c r="G9" s="336"/>
      <c r="H9" s="336"/>
      <c r="I9" s="336"/>
      <c r="J9" s="336"/>
      <c r="K9" s="336"/>
      <c r="L9" s="336"/>
      <c r="M9" s="336"/>
      <c r="N9" s="337"/>
      <c r="O9" s="465" t="e">
        <f>VLOOKUP($AY$2,Data,7,FALSE)</f>
        <v>#REF!</v>
      </c>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7"/>
    </row>
    <row r="10" spans="2:48" ht="17.25" customHeight="1">
      <c r="B10" s="338"/>
      <c r="C10" s="339"/>
      <c r="D10" s="339"/>
      <c r="E10" s="339"/>
      <c r="F10" s="339"/>
      <c r="G10" s="339"/>
      <c r="H10" s="339"/>
      <c r="I10" s="339"/>
      <c r="J10" s="339"/>
      <c r="K10" s="339"/>
      <c r="L10" s="339"/>
      <c r="M10" s="339"/>
      <c r="N10" s="340"/>
      <c r="O10" s="468"/>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70"/>
    </row>
    <row r="11" spans="2:48" ht="15.75" customHeight="1">
      <c r="B11" s="351" t="s">
        <v>112</v>
      </c>
      <c r="C11" s="336"/>
      <c r="D11" s="336"/>
      <c r="E11" s="336"/>
      <c r="F11" s="336"/>
      <c r="G11" s="336"/>
      <c r="H11" s="336"/>
      <c r="I11" s="336"/>
      <c r="J11" s="336"/>
      <c r="K11" s="336"/>
      <c r="L11" s="336"/>
      <c r="M11" s="336"/>
      <c r="N11" s="337"/>
      <c r="O11" s="491" t="e">
        <f>VLOOKUP($AY$2,Data,8,FALSE)</f>
        <v>#REF!</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492"/>
    </row>
    <row r="12" spans="2:48" ht="15.75" customHeight="1">
      <c r="B12" s="338"/>
      <c r="C12" s="339"/>
      <c r="D12" s="339"/>
      <c r="E12" s="339"/>
      <c r="F12" s="339"/>
      <c r="G12" s="339"/>
      <c r="H12" s="339"/>
      <c r="I12" s="339"/>
      <c r="J12" s="339"/>
      <c r="K12" s="339"/>
      <c r="L12" s="339"/>
      <c r="M12" s="339"/>
      <c r="N12" s="340"/>
      <c r="O12" s="493"/>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5"/>
    </row>
    <row r="13" spans="2:48" ht="18" customHeight="1">
      <c r="B13" s="447" t="s">
        <v>115</v>
      </c>
      <c r="C13" s="448"/>
      <c r="D13" s="448"/>
      <c r="E13" s="448"/>
      <c r="F13" s="448"/>
      <c r="G13" s="448"/>
      <c r="H13" s="448"/>
      <c r="I13" s="448"/>
      <c r="J13" s="448"/>
      <c r="K13" s="448"/>
      <c r="L13" s="448"/>
      <c r="M13" s="448"/>
      <c r="N13" s="449"/>
      <c r="O13" s="453" t="e">
        <f>VLOOKUP($AY$2,Data,2,FALSE)</f>
        <v>#REF!</v>
      </c>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5"/>
    </row>
    <row r="14" spans="2:48" ht="18" customHeight="1">
      <c r="B14" s="450"/>
      <c r="C14" s="451"/>
      <c r="D14" s="451"/>
      <c r="E14" s="451"/>
      <c r="F14" s="451"/>
      <c r="G14" s="451"/>
      <c r="H14" s="451"/>
      <c r="I14" s="451"/>
      <c r="J14" s="451"/>
      <c r="K14" s="451"/>
      <c r="L14" s="451"/>
      <c r="M14" s="451"/>
      <c r="N14" s="452"/>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8"/>
    </row>
    <row r="15" spans="2:48" ht="24.75" customHeight="1">
      <c r="B15" s="335" t="s">
        <v>9</v>
      </c>
      <c r="C15" s="336"/>
      <c r="D15" s="336"/>
      <c r="E15" s="336"/>
      <c r="F15" s="336"/>
      <c r="G15" s="444"/>
      <c r="H15" s="415" t="s">
        <v>4</v>
      </c>
      <c r="I15" s="416"/>
      <c r="J15" s="416"/>
      <c r="K15" s="416"/>
      <c r="L15" s="416"/>
      <c r="M15" s="416"/>
      <c r="N15" s="417"/>
      <c r="O15" s="366" t="s">
        <v>12</v>
      </c>
      <c r="P15" s="367"/>
      <c r="Q15" s="367"/>
      <c r="R15" s="367"/>
      <c r="S15" s="430" t="e">
        <f>IF(VLOOKUP($AY$2,Data,10,FALSE)=0,"-",VLOOKUP($AY$2,Data,10,FALSE))</f>
        <v>#REF!</v>
      </c>
      <c r="T15" s="430"/>
      <c r="U15" s="430"/>
      <c r="V15" s="430"/>
      <c r="W15" s="430"/>
      <c r="X15" s="430"/>
      <c r="Y15" s="430"/>
      <c r="Z15" s="430"/>
      <c r="AA15" s="430"/>
      <c r="AB15" s="430"/>
      <c r="AC15" s="430"/>
      <c r="AD15" s="430"/>
      <c r="AE15" s="431"/>
      <c r="AF15" s="366" t="s">
        <v>13</v>
      </c>
      <c r="AG15" s="367"/>
      <c r="AH15" s="367"/>
      <c r="AI15" s="367"/>
      <c r="AJ15" s="430" t="e">
        <f>IF(VLOOKUP($AY$2,Data,9,FALSE)=0,"-",VLOOKUP($AY$2,Data,9,FALSE))</f>
        <v>#REF!</v>
      </c>
      <c r="AK15" s="430"/>
      <c r="AL15" s="430"/>
      <c r="AM15" s="430"/>
      <c r="AN15" s="430"/>
      <c r="AO15" s="430"/>
      <c r="AP15" s="430"/>
      <c r="AQ15" s="430"/>
      <c r="AR15" s="430"/>
      <c r="AS15" s="430"/>
      <c r="AT15" s="430"/>
      <c r="AU15" s="430"/>
      <c r="AV15" s="431"/>
    </row>
    <row r="16" spans="2:48" ht="24.75" customHeight="1">
      <c r="B16" s="352"/>
      <c r="C16" s="353"/>
      <c r="D16" s="353"/>
      <c r="E16" s="353"/>
      <c r="F16" s="353"/>
      <c r="G16" s="445"/>
      <c r="H16" s="412" t="s">
        <v>5</v>
      </c>
      <c r="I16" s="413"/>
      <c r="J16" s="413"/>
      <c r="K16" s="413"/>
      <c r="L16" s="413"/>
      <c r="M16" s="413"/>
      <c r="N16" s="414"/>
      <c r="O16" s="399" t="s">
        <v>12</v>
      </c>
      <c r="P16" s="400"/>
      <c r="Q16" s="400"/>
      <c r="R16" s="400"/>
      <c r="S16" s="401" t="e">
        <f>IF(VLOOKUP($AY$2,Data,16,FALSE)=0,"-",VLOOKUP($AY$2,Data,16,FALSE))</f>
        <v>#REF!</v>
      </c>
      <c r="T16" s="401"/>
      <c r="U16" s="401"/>
      <c r="V16" s="401"/>
      <c r="W16" s="401"/>
      <c r="X16" s="401"/>
      <c r="Y16" s="401"/>
      <c r="Z16" s="401"/>
      <c r="AA16" s="401"/>
      <c r="AB16" s="402" t="s">
        <v>29</v>
      </c>
      <c r="AC16" s="402"/>
      <c r="AD16" s="402"/>
      <c r="AE16" s="403"/>
      <c r="AF16" s="399" t="s">
        <v>13</v>
      </c>
      <c r="AG16" s="400"/>
      <c r="AH16" s="400"/>
      <c r="AI16" s="400"/>
      <c r="AJ16" s="401" t="e">
        <f>IF(VLOOKUP($AY$2,Data,11,FALSE)=0,"-",VLOOKUP($AY$2,Data,11,FALSE))</f>
        <v>#REF!</v>
      </c>
      <c r="AK16" s="401"/>
      <c r="AL16" s="401"/>
      <c r="AM16" s="401"/>
      <c r="AN16" s="401"/>
      <c r="AO16" s="401"/>
      <c r="AP16" s="401"/>
      <c r="AQ16" s="401"/>
      <c r="AR16" s="401"/>
      <c r="AS16" s="402" t="s">
        <v>30</v>
      </c>
      <c r="AT16" s="402"/>
      <c r="AU16" s="402"/>
      <c r="AV16" s="403"/>
    </row>
    <row r="17" spans="2:48" ht="24.75" customHeight="1">
      <c r="B17" s="352"/>
      <c r="C17" s="353"/>
      <c r="D17" s="353"/>
      <c r="E17" s="353"/>
      <c r="F17" s="353"/>
      <c r="G17" s="445"/>
      <c r="H17" s="433" t="s">
        <v>19</v>
      </c>
      <c r="I17" s="434"/>
      <c r="J17" s="434"/>
      <c r="K17" s="434"/>
      <c r="L17" s="434"/>
      <c r="M17" s="434"/>
      <c r="N17" s="435"/>
      <c r="O17" s="419" t="s">
        <v>12</v>
      </c>
      <c r="P17" s="420"/>
      <c r="Q17" s="420"/>
      <c r="R17" s="420"/>
      <c r="S17" s="13" t="s">
        <v>44</v>
      </c>
      <c r="T17" s="477" t="e">
        <f>IF(VLOOKUP($AY$2,Data,17,FALSE)=0,"-",VLOOKUP($AY$2,Data,17,FALSE))</f>
        <v>#REF!</v>
      </c>
      <c r="U17" s="477"/>
      <c r="V17" s="477"/>
      <c r="W17" s="477"/>
      <c r="X17" s="477"/>
      <c r="Y17" s="477"/>
      <c r="Z17" s="477"/>
      <c r="AA17" s="13" t="s">
        <v>45</v>
      </c>
      <c r="AB17" s="402" t="s">
        <v>29</v>
      </c>
      <c r="AC17" s="402"/>
      <c r="AD17" s="402"/>
      <c r="AE17" s="403"/>
      <c r="AF17" s="419" t="s">
        <v>13</v>
      </c>
      <c r="AG17" s="420"/>
      <c r="AH17" s="420"/>
      <c r="AI17" s="420"/>
      <c r="AJ17" s="13" t="s">
        <v>46</v>
      </c>
      <c r="AK17" s="477" t="e">
        <f>IF(VLOOKUP($AY$2,Data,12,FALSE)=0,"-",VLOOKUP($AY$2,Data,12,FALSE))</f>
        <v>#REF!</v>
      </c>
      <c r="AL17" s="477"/>
      <c r="AM17" s="477"/>
      <c r="AN17" s="477"/>
      <c r="AO17" s="477"/>
      <c r="AP17" s="477"/>
      <c r="AQ17" s="477"/>
      <c r="AR17" s="13" t="s">
        <v>47</v>
      </c>
      <c r="AS17" s="402" t="s">
        <v>30</v>
      </c>
      <c r="AT17" s="402"/>
      <c r="AU17" s="402"/>
      <c r="AV17" s="403"/>
    </row>
    <row r="18" spans="2:48" ht="24.75" customHeight="1">
      <c r="B18" s="352"/>
      <c r="C18" s="353"/>
      <c r="D18" s="353"/>
      <c r="E18" s="353"/>
      <c r="F18" s="353"/>
      <c r="G18" s="445"/>
      <c r="H18" s="427" t="s">
        <v>6</v>
      </c>
      <c r="I18" s="428"/>
      <c r="J18" s="428"/>
      <c r="K18" s="428"/>
      <c r="L18" s="428"/>
      <c r="M18" s="428"/>
      <c r="N18" s="429"/>
      <c r="O18" s="419" t="s">
        <v>12</v>
      </c>
      <c r="P18" s="420"/>
      <c r="Q18" s="420"/>
      <c r="R18" s="420"/>
      <c r="S18" s="477" t="e">
        <f>IF(VLOOKUP($AY$2,Data,18,FALSE)=0,"-",VLOOKUP($AY$2,Data,18,FALSE))</f>
        <v>#REF!</v>
      </c>
      <c r="T18" s="477"/>
      <c r="U18" s="477"/>
      <c r="V18" s="477"/>
      <c r="W18" s="477"/>
      <c r="X18" s="477"/>
      <c r="Y18" s="477"/>
      <c r="Z18" s="477"/>
      <c r="AA18" s="477"/>
      <c r="AB18" s="425"/>
      <c r="AC18" s="425"/>
      <c r="AD18" s="425"/>
      <c r="AE18" s="426"/>
      <c r="AF18" s="419" t="s">
        <v>13</v>
      </c>
      <c r="AG18" s="420"/>
      <c r="AH18" s="420"/>
      <c r="AI18" s="420"/>
      <c r="AJ18" s="477" t="e">
        <f>IF(VLOOKUP($AY$2,Data,13,FALSE)=0,"-",VLOOKUP($AY$2,Data,13,FALSE))</f>
        <v>#REF!</v>
      </c>
      <c r="AK18" s="477"/>
      <c r="AL18" s="477"/>
      <c r="AM18" s="477"/>
      <c r="AN18" s="477"/>
      <c r="AO18" s="477"/>
      <c r="AP18" s="477"/>
      <c r="AQ18" s="477"/>
      <c r="AR18" s="477"/>
      <c r="AS18" s="425"/>
      <c r="AT18" s="425"/>
      <c r="AU18" s="425"/>
      <c r="AV18" s="426"/>
    </row>
    <row r="19" spans="2:48" ht="24.75" customHeight="1">
      <c r="B19" s="352"/>
      <c r="C19" s="353"/>
      <c r="D19" s="353"/>
      <c r="E19" s="353"/>
      <c r="F19" s="353"/>
      <c r="G19" s="445"/>
      <c r="H19" s="427" t="s">
        <v>113</v>
      </c>
      <c r="I19" s="428"/>
      <c r="J19" s="428"/>
      <c r="K19" s="428"/>
      <c r="L19" s="428"/>
      <c r="M19" s="428"/>
      <c r="N19" s="429"/>
      <c r="O19" s="419" t="s">
        <v>12</v>
      </c>
      <c r="P19" s="420"/>
      <c r="Q19" s="420"/>
      <c r="R19" s="420"/>
      <c r="S19" s="477" t="e">
        <f>IF(VLOOKUP($AY$2,Data,19,FALSE)=0,"-",VLOOKUP($AY$2,Data,19,FALSE))</f>
        <v>#REF!</v>
      </c>
      <c r="T19" s="477"/>
      <c r="U19" s="477"/>
      <c r="V19" s="477"/>
      <c r="W19" s="477"/>
      <c r="X19" s="477"/>
      <c r="Y19" s="477"/>
      <c r="Z19" s="477"/>
      <c r="AA19" s="477"/>
      <c r="AB19" s="421" t="s">
        <v>31</v>
      </c>
      <c r="AC19" s="421"/>
      <c r="AD19" s="421"/>
      <c r="AE19" s="422"/>
      <c r="AF19" s="419" t="s">
        <v>13</v>
      </c>
      <c r="AG19" s="420"/>
      <c r="AH19" s="420"/>
      <c r="AI19" s="420"/>
      <c r="AJ19" s="477" t="e">
        <f>IF(VLOOKUP($AY$2,Data,14,FALSE)=0,"-",VLOOKUP($AY$2,Data,14,FALSE))</f>
        <v>#REF!</v>
      </c>
      <c r="AK19" s="477"/>
      <c r="AL19" s="477"/>
      <c r="AM19" s="477"/>
      <c r="AN19" s="477"/>
      <c r="AO19" s="477"/>
      <c r="AP19" s="477"/>
      <c r="AQ19" s="477"/>
      <c r="AR19" s="477"/>
      <c r="AS19" s="421" t="s">
        <v>32</v>
      </c>
      <c r="AT19" s="421"/>
      <c r="AU19" s="421"/>
      <c r="AV19" s="422"/>
    </row>
    <row r="20" spans="2:48" ht="24.75" customHeight="1">
      <c r="B20" s="338"/>
      <c r="C20" s="339"/>
      <c r="D20" s="339"/>
      <c r="E20" s="339"/>
      <c r="F20" s="339"/>
      <c r="G20" s="446"/>
      <c r="H20" s="389" t="s">
        <v>114</v>
      </c>
      <c r="I20" s="390"/>
      <c r="J20" s="390"/>
      <c r="K20" s="390"/>
      <c r="L20" s="390"/>
      <c r="M20" s="390"/>
      <c r="N20" s="391"/>
      <c r="O20" s="392" t="s">
        <v>12</v>
      </c>
      <c r="P20" s="393"/>
      <c r="Q20" s="393"/>
      <c r="R20" s="393"/>
      <c r="S20" s="404" t="e">
        <f>IF(VLOOKUP($AY$2,Data,20,FALSE)=0,"-",VLOOKUP($AY$2,Data,20,FALSE))</f>
        <v>#REF!</v>
      </c>
      <c r="T20" s="404"/>
      <c r="U20" s="404"/>
      <c r="V20" s="404"/>
      <c r="W20" s="404"/>
      <c r="X20" s="404"/>
      <c r="Y20" s="404"/>
      <c r="Z20" s="404"/>
      <c r="AA20" s="404"/>
      <c r="AB20" s="405" t="s">
        <v>31</v>
      </c>
      <c r="AC20" s="405"/>
      <c r="AD20" s="405"/>
      <c r="AE20" s="406"/>
      <c r="AF20" s="392" t="s">
        <v>13</v>
      </c>
      <c r="AG20" s="393"/>
      <c r="AH20" s="393"/>
      <c r="AI20" s="393"/>
      <c r="AJ20" s="404" t="e">
        <f>IF(VLOOKUP($AY$2,Data,15,FALSE)=0,"-",VLOOKUP($AY$2,Data,15,FALSE))</f>
        <v>#REF!</v>
      </c>
      <c r="AK20" s="404"/>
      <c r="AL20" s="404"/>
      <c r="AM20" s="404"/>
      <c r="AN20" s="404"/>
      <c r="AO20" s="404"/>
      <c r="AP20" s="404"/>
      <c r="AQ20" s="404"/>
      <c r="AR20" s="404"/>
      <c r="AS20" s="405" t="s">
        <v>32</v>
      </c>
      <c r="AT20" s="405"/>
      <c r="AU20" s="405"/>
      <c r="AV20" s="406"/>
    </row>
    <row r="21" spans="2:48" ht="24.75" customHeight="1">
      <c r="B21" s="335" t="s">
        <v>10</v>
      </c>
      <c r="C21" s="394"/>
      <c r="D21" s="394"/>
      <c r="E21" s="394"/>
      <c r="F21" s="394"/>
      <c r="G21" s="423"/>
      <c r="H21" s="415" t="s">
        <v>5</v>
      </c>
      <c r="I21" s="416"/>
      <c r="J21" s="416"/>
      <c r="K21" s="416"/>
      <c r="L21" s="416"/>
      <c r="M21" s="416"/>
      <c r="N21" s="417"/>
      <c r="O21" s="366" t="s">
        <v>12</v>
      </c>
      <c r="P21" s="367"/>
      <c r="Q21" s="367"/>
      <c r="R21" s="367"/>
      <c r="S21" s="407" t="e">
        <f>IF(VLOOKUP($AY$2,Data,24,FALSE)=0,"-",VLOOKUP($AY$2,Data,24,FALSE))</f>
        <v>#REF!</v>
      </c>
      <c r="T21" s="407"/>
      <c r="U21" s="407"/>
      <c r="V21" s="407"/>
      <c r="W21" s="407"/>
      <c r="X21" s="407"/>
      <c r="Y21" s="407"/>
      <c r="Z21" s="407"/>
      <c r="AA21" s="407"/>
      <c r="AB21" s="408" t="s">
        <v>29</v>
      </c>
      <c r="AC21" s="408"/>
      <c r="AD21" s="408"/>
      <c r="AE21" s="409"/>
      <c r="AF21" s="366" t="s">
        <v>13</v>
      </c>
      <c r="AG21" s="367"/>
      <c r="AH21" s="367"/>
      <c r="AI21" s="367"/>
      <c r="AJ21" s="407" t="e">
        <f>IF(VLOOKUP($AY$2,Data,21,FALSE)=0,"-",VLOOKUP($AY$2,Data,21,FALSE))</f>
        <v>#REF!</v>
      </c>
      <c r="AK21" s="407"/>
      <c r="AL21" s="407"/>
      <c r="AM21" s="407"/>
      <c r="AN21" s="407"/>
      <c r="AO21" s="407"/>
      <c r="AP21" s="407"/>
      <c r="AQ21" s="407"/>
      <c r="AR21" s="407"/>
      <c r="AS21" s="408" t="s">
        <v>30</v>
      </c>
      <c r="AT21" s="408"/>
      <c r="AU21" s="408"/>
      <c r="AV21" s="409"/>
    </row>
    <row r="22" spans="2:48" ht="24.75" customHeight="1">
      <c r="B22" s="395"/>
      <c r="C22" s="396"/>
      <c r="D22" s="396"/>
      <c r="E22" s="396"/>
      <c r="F22" s="396"/>
      <c r="G22" s="424"/>
      <c r="H22" s="412" t="s">
        <v>113</v>
      </c>
      <c r="I22" s="413"/>
      <c r="J22" s="413"/>
      <c r="K22" s="413"/>
      <c r="L22" s="413"/>
      <c r="M22" s="413"/>
      <c r="N22" s="414"/>
      <c r="O22" s="399" t="s">
        <v>12</v>
      </c>
      <c r="P22" s="400"/>
      <c r="Q22" s="400"/>
      <c r="R22" s="400"/>
      <c r="S22" s="401" t="e">
        <f>IF(VLOOKUP($AY$2,Data,25,FALSE)=0,"-",VLOOKUP($AY$2,Data,25,FALSE))</f>
        <v>#REF!</v>
      </c>
      <c r="T22" s="401"/>
      <c r="U22" s="401"/>
      <c r="V22" s="401"/>
      <c r="W22" s="401"/>
      <c r="X22" s="401"/>
      <c r="Y22" s="401"/>
      <c r="Z22" s="401"/>
      <c r="AA22" s="401"/>
      <c r="AB22" s="402" t="s">
        <v>31</v>
      </c>
      <c r="AC22" s="402"/>
      <c r="AD22" s="402"/>
      <c r="AE22" s="403"/>
      <c r="AF22" s="399" t="s">
        <v>13</v>
      </c>
      <c r="AG22" s="400"/>
      <c r="AH22" s="400"/>
      <c r="AI22" s="400"/>
      <c r="AJ22" s="401" t="e">
        <f>IF(VLOOKUP($AY$2,Data,22,FALSE)=0,"-",VLOOKUP($AY$2,Data,22,FALSE))</f>
        <v>#REF!</v>
      </c>
      <c r="AK22" s="401"/>
      <c r="AL22" s="401"/>
      <c r="AM22" s="401"/>
      <c r="AN22" s="401"/>
      <c r="AO22" s="401"/>
      <c r="AP22" s="401"/>
      <c r="AQ22" s="401"/>
      <c r="AR22" s="401"/>
      <c r="AS22" s="402" t="s">
        <v>32</v>
      </c>
      <c r="AT22" s="402"/>
      <c r="AU22" s="402"/>
      <c r="AV22" s="403"/>
    </row>
    <row r="23" spans="2:48" ht="24.75" customHeight="1">
      <c r="B23" s="395"/>
      <c r="C23" s="396"/>
      <c r="D23" s="396"/>
      <c r="E23" s="396"/>
      <c r="F23" s="396"/>
      <c r="G23" s="424"/>
      <c r="H23" s="389" t="s">
        <v>114</v>
      </c>
      <c r="I23" s="390"/>
      <c r="J23" s="390"/>
      <c r="K23" s="390"/>
      <c r="L23" s="390"/>
      <c r="M23" s="390"/>
      <c r="N23" s="391"/>
      <c r="O23" s="392" t="s">
        <v>12</v>
      </c>
      <c r="P23" s="393"/>
      <c r="Q23" s="393"/>
      <c r="R23" s="393"/>
      <c r="S23" s="404" t="e">
        <f>IF(VLOOKUP($AY$2,Data,26,FALSE)=0,"-",VLOOKUP($AY$2,Data,26,FALSE))</f>
        <v>#REF!</v>
      </c>
      <c r="T23" s="404"/>
      <c r="U23" s="404"/>
      <c r="V23" s="404"/>
      <c r="W23" s="404"/>
      <c r="X23" s="404"/>
      <c r="Y23" s="404"/>
      <c r="Z23" s="404"/>
      <c r="AA23" s="404"/>
      <c r="AB23" s="405" t="s">
        <v>31</v>
      </c>
      <c r="AC23" s="405"/>
      <c r="AD23" s="405"/>
      <c r="AE23" s="406"/>
      <c r="AF23" s="392" t="s">
        <v>13</v>
      </c>
      <c r="AG23" s="393"/>
      <c r="AH23" s="393"/>
      <c r="AI23" s="393"/>
      <c r="AJ23" s="404" t="e">
        <f>IF(VLOOKUP($AY$2,Data,23,FALSE)=0,"-",VLOOKUP($AY$2,Data,23,FALSE))</f>
        <v>#REF!</v>
      </c>
      <c r="AK23" s="404"/>
      <c r="AL23" s="404"/>
      <c r="AM23" s="404"/>
      <c r="AN23" s="404"/>
      <c r="AO23" s="404"/>
      <c r="AP23" s="404"/>
      <c r="AQ23" s="404"/>
      <c r="AR23" s="404"/>
      <c r="AS23" s="405" t="s">
        <v>32</v>
      </c>
      <c r="AT23" s="405"/>
      <c r="AU23" s="405"/>
      <c r="AV23" s="406"/>
    </row>
    <row r="24" spans="2:48" ht="24.75" customHeight="1">
      <c r="B24" s="335" t="s">
        <v>11</v>
      </c>
      <c r="C24" s="394"/>
      <c r="D24" s="394"/>
      <c r="E24" s="394"/>
      <c r="F24" s="394"/>
      <c r="G24" s="394"/>
      <c r="H24" s="415" t="s">
        <v>5</v>
      </c>
      <c r="I24" s="416"/>
      <c r="J24" s="416"/>
      <c r="K24" s="416"/>
      <c r="L24" s="416"/>
      <c r="M24" s="416"/>
      <c r="N24" s="417"/>
      <c r="O24" s="366" t="s">
        <v>12</v>
      </c>
      <c r="P24" s="367"/>
      <c r="Q24" s="367"/>
      <c r="R24" s="367"/>
      <c r="S24" s="407" t="e">
        <f>IF(VLOOKUP($AY$2,Data,30,FALSE)=0,"-",VLOOKUP($AY$2,Data,30,FALSE))</f>
        <v>#REF!</v>
      </c>
      <c r="T24" s="407"/>
      <c r="U24" s="407"/>
      <c r="V24" s="407"/>
      <c r="W24" s="407"/>
      <c r="X24" s="407"/>
      <c r="Y24" s="407"/>
      <c r="Z24" s="407"/>
      <c r="AA24" s="407"/>
      <c r="AB24" s="408" t="s">
        <v>29</v>
      </c>
      <c r="AC24" s="408"/>
      <c r="AD24" s="408"/>
      <c r="AE24" s="409"/>
      <c r="AF24" s="366" t="s">
        <v>13</v>
      </c>
      <c r="AG24" s="367"/>
      <c r="AH24" s="367"/>
      <c r="AI24" s="367"/>
      <c r="AJ24" s="407" t="e">
        <f>IF(VLOOKUP($AY$2,Data,27,FALSE)=0,"-",VLOOKUP($AY$2,Data,27,FALSE))</f>
        <v>#REF!</v>
      </c>
      <c r="AK24" s="407"/>
      <c r="AL24" s="407"/>
      <c r="AM24" s="407"/>
      <c r="AN24" s="407"/>
      <c r="AO24" s="407"/>
      <c r="AP24" s="407"/>
      <c r="AQ24" s="407"/>
      <c r="AR24" s="407"/>
      <c r="AS24" s="408" t="s">
        <v>30</v>
      </c>
      <c r="AT24" s="408"/>
      <c r="AU24" s="408"/>
      <c r="AV24" s="409"/>
    </row>
    <row r="25" spans="2:48" ht="24.75" customHeight="1">
      <c r="B25" s="395"/>
      <c r="C25" s="396"/>
      <c r="D25" s="396"/>
      <c r="E25" s="396"/>
      <c r="F25" s="396"/>
      <c r="G25" s="396"/>
      <c r="H25" s="412" t="s">
        <v>113</v>
      </c>
      <c r="I25" s="413"/>
      <c r="J25" s="413"/>
      <c r="K25" s="413"/>
      <c r="L25" s="413"/>
      <c r="M25" s="413"/>
      <c r="N25" s="414"/>
      <c r="O25" s="399" t="s">
        <v>12</v>
      </c>
      <c r="P25" s="400"/>
      <c r="Q25" s="400"/>
      <c r="R25" s="400"/>
      <c r="S25" s="401" t="e">
        <f>IF(VLOOKUP($AY$2,Data,31,FALSE)=0,"-",VLOOKUP($AY$2,Data,31,FALSE))</f>
        <v>#REF!</v>
      </c>
      <c r="T25" s="401"/>
      <c r="U25" s="401"/>
      <c r="V25" s="401"/>
      <c r="W25" s="401"/>
      <c r="X25" s="401"/>
      <c r="Y25" s="401"/>
      <c r="Z25" s="401"/>
      <c r="AA25" s="401"/>
      <c r="AB25" s="402" t="s">
        <v>31</v>
      </c>
      <c r="AC25" s="402"/>
      <c r="AD25" s="402"/>
      <c r="AE25" s="403"/>
      <c r="AF25" s="399" t="s">
        <v>13</v>
      </c>
      <c r="AG25" s="400"/>
      <c r="AH25" s="400"/>
      <c r="AI25" s="400"/>
      <c r="AJ25" s="401" t="e">
        <f>IF(VLOOKUP($AY$2,Data,28,FALSE)=0,"-",VLOOKUP($AY$2,Data,28,FALSE))</f>
        <v>#REF!</v>
      </c>
      <c r="AK25" s="401"/>
      <c r="AL25" s="401"/>
      <c r="AM25" s="401"/>
      <c r="AN25" s="401"/>
      <c r="AO25" s="401"/>
      <c r="AP25" s="401"/>
      <c r="AQ25" s="401"/>
      <c r="AR25" s="401"/>
      <c r="AS25" s="402" t="s">
        <v>32</v>
      </c>
      <c r="AT25" s="402"/>
      <c r="AU25" s="402"/>
      <c r="AV25" s="403"/>
    </row>
    <row r="26" spans="2:48" ht="24.75" customHeight="1">
      <c r="B26" s="397"/>
      <c r="C26" s="398"/>
      <c r="D26" s="398"/>
      <c r="E26" s="398"/>
      <c r="F26" s="398"/>
      <c r="G26" s="398"/>
      <c r="H26" s="389" t="s">
        <v>114</v>
      </c>
      <c r="I26" s="390"/>
      <c r="J26" s="390"/>
      <c r="K26" s="390"/>
      <c r="L26" s="390"/>
      <c r="M26" s="390"/>
      <c r="N26" s="391"/>
      <c r="O26" s="392" t="s">
        <v>12</v>
      </c>
      <c r="P26" s="393"/>
      <c r="Q26" s="393"/>
      <c r="R26" s="393"/>
      <c r="S26" s="404" t="e">
        <f>IF(VLOOKUP($AY$2,Data,32,FALSE)=0,"-",VLOOKUP($AY$2,Data,32,FALSE))</f>
        <v>#REF!</v>
      </c>
      <c r="T26" s="404"/>
      <c r="U26" s="404"/>
      <c r="V26" s="404"/>
      <c r="W26" s="404"/>
      <c r="X26" s="404"/>
      <c r="Y26" s="404"/>
      <c r="Z26" s="404"/>
      <c r="AA26" s="404"/>
      <c r="AB26" s="405" t="s">
        <v>31</v>
      </c>
      <c r="AC26" s="405"/>
      <c r="AD26" s="405"/>
      <c r="AE26" s="406"/>
      <c r="AF26" s="392" t="s">
        <v>13</v>
      </c>
      <c r="AG26" s="393"/>
      <c r="AH26" s="393"/>
      <c r="AI26" s="393"/>
      <c r="AJ26" s="404" t="e">
        <f>IF(VLOOKUP($AY$2,Data,29,FALSE)=0,"-",VLOOKUP($AY$2,Data,29,FALSE))</f>
        <v>#REF!</v>
      </c>
      <c r="AK26" s="404"/>
      <c r="AL26" s="404"/>
      <c r="AM26" s="404"/>
      <c r="AN26" s="404"/>
      <c r="AO26" s="404"/>
      <c r="AP26" s="404"/>
      <c r="AQ26" s="404"/>
      <c r="AR26" s="404"/>
      <c r="AS26" s="405" t="s">
        <v>32</v>
      </c>
      <c r="AT26" s="405"/>
      <c r="AU26" s="405"/>
      <c r="AV26" s="406"/>
    </row>
    <row r="27" spans="2:48" ht="24.75" customHeight="1">
      <c r="B27" s="380" t="s">
        <v>7</v>
      </c>
      <c r="C27" s="381"/>
      <c r="D27" s="381"/>
      <c r="E27" s="381"/>
      <c r="F27" s="381"/>
      <c r="G27" s="381"/>
      <c r="H27" s="381"/>
      <c r="I27" s="381"/>
      <c r="J27" s="381"/>
      <c r="K27" s="381"/>
      <c r="L27" s="381"/>
      <c r="M27" s="381"/>
      <c r="N27" s="382"/>
      <c r="O27" s="383" t="s">
        <v>12</v>
      </c>
      <c r="P27" s="384"/>
      <c r="Q27" s="384"/>
      <c r="R27" s="384"/>
      <c r="S27" s="388" t="e">
        <f>IF(VLOOKUP($AY$2,Data,34,FALSE)=0,"-",VLOOKUP($AY$2,Data,34,FALSE))</f>
        <v>#REF!</v>
      </c>
      <c r="T27" s="388"/>
      <c r="U27" s="388"/>
      <c r="V27" s="388"/>
      <c r="W27" s="388"/>
      <c r="X27" s="388"/>
      <c r="Y27" s="388"/>
      <c r="Z27" s="388"/>
      <c r="AA27" s="388"/>
      <c r="AB27" s="386" t="s">
        <v>29</v>
      </c>
      <c r="AC27" s="386"/>
      <c r="AD27" s="386"/>
      <c r="AE27" s="387"/>
      <c r="AF27" s="383" t="s">
        <v>13</v>
      </c>
      <c r="AG27" s="384"/>
      <c r="AH27" s="384"/>
      <c r="AI27" s="384"/>
      <c r="AJ27" s="388" t="e">
        <f>IF(VLOOKUP($AY$2,Data,33,FALSE)=0,"-",VLOOKUP($AY$2,Data,33,FALSE))</f>
        <v>#REF!</v>
      </c>
      <c r="AK27" s="388"/>
      <c r="AL27" s="388"/>
      <c r="AM27" s="388"/>
      <c r="AN27" s="388"/>
      <c r="AO27" s="388"/>
      <c r="AP27" s="388"/>
      <c r="AQ27" s="388"/>
      <c r="AR27" s="388"/>
      <c r="AS27" s="386" t="s">
        <v>30</v>
      </c>
      <c r="AT27" s="386"/>
      <c r="AU27" s="386"/>
      <c r="AV27" s="387"/>
    </row>
    <row r="28" spans="2:48" ht="24.75" customHeight="1">
      <c r="B28" s="380" t="s">
        <v>14</v>
      </c>
      <c r="C28" s="381"/>
      <c r="D28" s="381"/>
      <c r="E28" s="381"/>
      <c r="F28" s="381"/>
      <c r="G28" s="381"/>
      <c r="H28" s="381"/>
      <c r="I28" s="381"/>
      <c r="J28" s="381"/>
      <c r="K28" s="381"/>
      <c r="L28" s="381"/>
      <c r="M28" s="381"/>
      <c r="N28" s="382"/>
      <c r="O28" s="383" t="s">
        <v>12</v>
      </c>
      <c r="P28" s="384"/>
      <c r="Q28" s="384"/>
      <c r="R28" s="384"/>
      <c r="S28" s="388" t="e">
        <f>IF(VLOOKUP($AY$2,Data,38,FALSE)=0,"-",VLOOKUP($AY$2,Data,38,FALSE))</f>
        <v>#REF!</v>
      </c>
      <c r="T28" s="388"/>
      <c r="U28" s="388"/>
      <c r="V28" s="388"/>
      <c r="W28" s="388"/>
      <c r="X28" s="388"/>
      <c r="Y28" s="388"/>
      <c r="Z28" s="388"/>
      <c r="AA28" s="388"/>
      <c r="AB28" s="386" t="s">
        <v>33</v>
      </c>
      <c r="AC28" s="386"/>
      <c r="AD28" s="386"/>
      <c r="AE28" s="387"/>
      <c r="AF28" s="383" t="s">
        <v>13</v>
      </c>
      <c r="AG28" s="384"/>
      <c r="AH28" s="384"/>
      <c r="AI28" s="384"/>
      <c r="AJ28" s="388" t="e">
        <f>IF(VLOOKUP($AY$2,Data,35,FALSE)=0,"-",VLOOKUP($AY$2,Data,35,FALSE))</f>
        <v>#REF!</v>
      </c>
      <c r="AK28" s="388"/>
      <c r="AL28" s="388"/>
      <c r="AM28" s="388"/>
      <c r="AN28" s="388"/>
      <c r="AO28" s="388"/>
      <c r="AP28" s="388"/>
      <c r="AQ28" s="388"/>
      <c r="AR28" s="388"/>
      <c r="AS28" s="386" t="s">
        <v>34</v>
      </c>
      <c r="AT28" s="386"/>
      <c r="AU28" s="386"/>
      <c r="AV28" s="387"/>
    </row>
    <row r="29" spans="2:48" ht="24.75" customHeight="1">
      <c r="B29" s="380" t="s">
        <v>15</v>
      </c>
      <c r="C29" s="381"/>
      <c r="D29" s="381"/>
      <c r="E29" s="381"/>
      <c r="F29" s="381"/>
      <c r="G29" s="381"/>
      <c r="H29" s="381"/>
      <c r="I29" s="381"/>
      <c r="J29" s="381"/>
      <c r="K29" s="381"/>
      <c r="L29" s="381"/>
      <c r="M29" s="381"/>
      <c r="N29" s="382"/>
      <c r="O29" s="383" t="s">
        <v>12</v>
      </c>
      <c r="P29" s="384"/>
      <c r="Q29" s="384"/>
      <c r="R29" s="384"/>
      <c r="S29" s="388" t="e">
        <f>IF(VLOOKUP($AY$2,Data,39,FALSE)=0,"-",VLOOKUP($AY$2,Data,39,FALSE))</f>
        <v>#REF!</v>
      </c>
      <c r="T29" s="388"/>
      <c r="U29" s="388"/>
      <c r="V29" s="388"/>
      <c r="W29" s="388"/>
      <c r="X29" s="388"/>
      <c r="Y29" s="388"/>
      <c r="Z29" s="388"/>
      <c r="AA29" s="388"/>
      <c r="AB29" s="386" t="s">
        <v>29</v>
      </c>
      <c r="AC29" s="386"/>
      <c r="AD29" s="386"/>
      <c r="AE29" s="387"/>
      <c r="AF29" s="383" t="s">
        <v>13</v>
      </c>
      <c r="AG29" s="384"/>
      <c r="AH29" s="384"/>
      <c r="AI29" s="384"/>
      <c r="AJ29" s="388" t="e">
        <f>IF(VLOOKUP($AY$2,Data,36,FALSE)=0,"-",VLOOKUP($AY$2,Data,36,FALSE))</f>
        <v>#REF!</v>
      </c>
      <c r="AK29" s="388"/>
      <c r="AL29" s="388"/>
      <c r="AM29" s="388"/>
      <c r="AN29" s="388"/>
      <c r="AO29" s="388"/>
      <c r="AP29" s="388"/>
      <c r="AQ29" s="388"/>
      <c r="AR29" s="388"/>
      <c r="AS29" s="386" t="s">
        <v>30</v>
      </c>
      <c r="AT29" s="386"/>
      <c r="AU29" s="386"/>
      <c r="AV29" s="387"/>
    </row>
    <row r="30" spans="2:48" ht="24.75" customHeight="1">
      <c r="B30" s="374" t="s">
        <v>18</v>
      </c>
      <c r="C30" s="375"/>
      <c r="D30" s="375"/>
      <c r="E30" s="375"/>
      <c r="F30" s="375"/>
      <c r="G30" s="375"/>
      <c r="H30" s="375"/>
      <c r="I30" s="375"/>
      <c r="J30" s="375"/>
      <c r="K30" s="375"/>
      <c r="L30" s="375"/>
      <c r="M30" s="375"/>
      <c r="N30" s="376"/>
      <c r="O30" s="366" t="s">
        <v>12</v>
      </c>
      <c r="P30" s="367"/>
      <c r="Q30" s="367"/>
      <c r="R30" s="367"/>
      <c r="S30" s="407" t="e">
        <f>IF(VLOOKUP($AY$2,Data,40,FALSE)=0,"-",VLOOKUP($AY$2,Data,40,FALSE))</f>
        <v>#REF!</v>
      </c>
      <c r="T30" s="407"/>
      <c r="U30" s="407"/>
      <c r="V30" s="407"/>
      <c r="W30" s="407"/>
      <c r="X30" s="407"/>
      <c r="Y30" s="407"/>
      <c r="Z30" s="407"/>
      <c r="AA30" s="407"/>
      <c r="AB30" s="364" t="s">
        <v>29</v>
      </c>
      <c r="AC30" s="364"/>
      <c r="AD30" s="364"/>
      <c r="AE30" s="365"/>
      <c r="AF30" s="366" t="s">
        <v>13</v>
      </c>
      <c r="AG30" s="367"/>
      <c r="AH30" s="367"/>
      <c r="AI30" s="367"/>
      <c r="AJ30" s="407" t="e">
        <f>IF(VLOOKUP($AY$2,Data,37,FALSE)=0,"-",VLOOKUP($AY$2,Data,37,FALSE))</f>
        <v>#REF!</v>
      </c>
      <c r="AK30" s="407"/>
      <c r="AL30" s="407"/>
      <c r="AM30" s="407"/>
      <c r="AN30" s="407"/>
      <c r="AO30" s="407"/>
      <c r="AP30" s="407"/>
      <c r="AQ30" s="407"/>
      <c r="AR30" s="407"/>
      <c r="AS30" s="364" t="s">
        <v>30</v>
      </c>
      <c r="AT30" s="364"/>
      <c r="AU30" s="364"/>
      <c r="AV30" s="365"/>
    </row>
    <row r="31" spans="2:48" ht="33.75" customHeight="1">
      <c r="B31" s="374" t="s">
        <v>16</v>
      </c>
      <c r="C31" s="375"/>
      <c r="D31" s="375"/>
      <c r="E31" s="375"/>
      <c r="F31" s="375"/>
      <c r="G31" s="375"/>
      <c r="H31" s="375"/>
      <c r="I31" s="375"/>
      <c r="J31" s="375"/>
      <c r="K31" s="375"/>
      <c r="L31" s="375"/>
      <c r="M31" s="375"/>
      <c r="N31" s="376"/>
      <c r="O31" s="482" t="e">
        <f>IF(VLOOKUP($AY$2,Data,41,FALSE)=0,"-",VLOOKUP($AY$2,Data,41,FALSE))</f>
        <v>#REF!</v>
      </c>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row>
    <row r="32" spans="2:48" ht="21.75" customHeight="1">
      <c r="B32" s="380" t="s">
        <v>8</v>
      </c>
      <c r="C32" s="381"/>
      <c r="D32" s="381"/>
      <c r="E32" s="381"/>
      <c r="F32" s="381"/>
      <c r="G32" s="381"/>
      <c r="H32" s="381"/>
      <c r="I32" s="381"/>
      <c r="J32" s="381"/>
      <c r="K32" s="381"/>
      <c r="L32" s="381"/>
      <c r="M32" s="381"/>
      <c r="N32" s="382"/>
      <c r="O32" s="482" t="e">
        <f>IF(VLOOKUP($AY$2,Data,42,FALSE)=0,"-",VLOOKUP($AY$2,Data,42,FALSE))</f>
        <v>#REF!</v>
      </c>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4"/>
    </row>
    <row r="33" spans="2:48" ht="18" customHeight="1">
      <c r="B33" s="335" t="s">
        <v>2</v>
      </c>
      <c r="C33" s="369"/>
      <c r="D33" s="369"/>
      <c r="E33" s="369"/>
      <c r="F33" s="369"/>
      <c r="G33" s="369"/>
      <c r="H33" s="369"/>
      <c r="I33" s="369"/>
      <c r="J33" s="369"/>
      <c r="K33" s="369"/>
      <c r="L33" s="369"/>
      <c r="M33" s="369"/>
      <c r="N33" s="370"/>
      <c r="O33" s="341" t="s">
        <v>27</v>
      </c>
      <c r="P33" s="342"/>
      <c r="Q33" s="342"/>
      <c r="R33" s="342"/>
      <c r="S33" s="342"/>
      <c r="T33" s="342"/>
      <c r="U33" s="342"/>
      <c r="V33" s="343"/>
      <c r="W33" s="478" t="e">
        <f>VLOOKUP($AY$2,Data,43,FALSE)</f>
        <v>#REF!</v>
      </c>
      <c r="X33" s="479"/>
      <c r="Y33" s="479"/>
      <c r="Z33" s="479"/>
      <c r="AA33" s="479"/>
      <c r="AB33" s="479"/>
      <c r="AC33" s="479"/>
      <c r="AD33" s="479"/>
      <c r="AE33" s="480"/>
      <c r="AF33" s="344" t="s">
        <v>28</v>
      </c>
      <c r="AG33" s="342"/>
      <c r="AH33" s="342"/>
      <c r="AI33" s="342"/>
      <c r="AJ33" s="342"/>
      <c r="AK33" s="342"/>
      <c r="AL33" s="342"/>
      <c r="AM33" s="343"/>
      <c r="AN33" s="478" t="e">
        <f>VLOOKUP($AY$2,Data,44,FALSE)</f>
        <v>#REF!</v>
      </c>
      <c r="AO33" s="479"/>
      <c r="AP33" s="479"/>
      <c r="AQ33" s="479"/>
      <c r="AR33" s="479"/>
      <c r="AS33" s="479"/>
      <c r="AT33" s="479"/>
      <c r="AU33" s="479"/>
      <c r="AV33" s="481"/>
    </row>
    <row r="34" spans="2:48" ht="18" customHeight="1">
      <c r="B34" s="371"/>
      <c r="C34" s="372"/>
      <c r="D34" s="372"/>
      <c r="E34" s="372"/>
      <c r="F34" s="372"/>
      <c r="G34" s="372"/>
      <c r="H34" s="372"/>
      <c r="I34" s="372"/>
      <c r="J34" s="372"/>
      <c r="K34" s="372"/>
      <c r="L34" s="372"/>
      <c r="M34" s="372"/>
      <c r="N34" s="373"/>
      <c r="O34" s="345" t="s">
        <v>0</v>
      </c>
      <c r="P34" s="346"/>
      <c r="Q34" s="346"/>
      <c r="R34" s="346"/>
      <c r="S34" s="346"/>
      <c r="T34" s="346"/>
      <c r="U34" s="346"/>
      <c r="V34" s="347"/>
      <c r="W34" s="485" t="e">
        <f>VLOOKUP($AY$2,Data,45,FALSE)</f>
        <v>#REF!</v>
      </c>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 customHeight="1">
      <c r="B35" s="335" t="s">
        <v>3</v>
      </c>
      <c r="C35" s="336"/>
      <c r="D35" s="336"/>
      <c r="E35" s="336"/>
      <c r="F35" s="336"/>
      <c r="G35" s="336"/>
      <c r="H35" s="336"/>
      <c r="I35" s="336"/>
      <c r="J35" s="336"/>
      <c r="K35" s="336"/>
      <c r="L35" s="336"/>
      <c r="M35" s="336"/>
      <c r="N35" s="337"/>
      <c r="O35" s="341" t="s">
        <v>27</v>
      </c>
      <c r="P35" s="342"/>
      <c r="Q35" s="342"/>
      <c r="R35" s="342"/>
      <c r="S35" s="342"/>
      <c r="T35" s="342"/>
      <c r="U35" s="342"/>
      <c r="V35" s="343"/>
      <c r="W35" s="478" t="e">
        <f>VLOOKUP($AY$2,Data,46,FALSE)</f>
        <v>#REF!</v>
      </c>
      <c r="X35" s="479"/>
      <c r="Y35" s="479"/>
      <c r="Z35" s="479"/>
      <c r="AA35" s="479"/>
      <c r="AB35" s="479"/>
      <c r="AC35" s="479"/>
      <c r="AD35" s="479"/>
      <c r="AE35" s="480"/>
      <c r="AF35" s="344" t="s">
        <v>28</v>
      </c>
      <c r="AG35" s="342"/>
      <c r="AH35" s="342"/>
      <c r="AI35" s="342"/>
      <c r="AJ35" s="342"/>
      <c r="AK35" s="342"/>
      <c r="AL35" s="342"/>
      <c r="AM35" s="343"/>
      <c r="AN35" s="478" t="e">
        <f>VLOOKUP($AY$2,Data,47,FALSE)</f>
        <v>#REF!</v>
      </c>
      <c r="AO35" s="479"/>
      <c r="AP35" s="479"/>
      <c r="AQ35" s="479"/>
      <c r="AR35" s="479"/>
      <c r="AS35" s="479"/>
      <c r="AT35" s="479"/>
      <c r="AU35" s="479"/>
      <c r="AV35" s="481"/>
    </row>
    <row r="36" spans="2:48" ht="18" customHeight="1">
      <c r="B36" s="338"/>
      <c r="C36" s="339"/>
      <c r="D36" s="339"/>
      <c r="E36" s="339"/>
      <c r="F36" s="339"/>
      <c r="G36" s="339"/>
      <c r="H36" s="339"/>
      <c r="I36" s="339"/>
      <c r="J36" s="339"/>
      <c r="K36" s="339"/>
      <c r="L36" s="339"/>
      <c r="M36" s="339"/>
      <c r="N36" s="340"/>
      <c r="O36" s="345" t="s">
        <v>0</v>
      </c>
      <c r="P36" s="346"/>
      <c r="Q36" s="346"/>
      <c r="R36" s="346"/>
      <c r="S36" s="346"/>
      <c r="T36" s="346"/>
      <c r="U36" s="346"/>
      <c r="V36" s="347"/>
      <c r="W36" s="485" t="e">
        <f>VLOOKUP($AY$2,Data,48,FALSE)</f>
        <v>#REF!</v>
      </c>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 customHeight="1">
      <c r="B37" s="351" t="s">
        <v>1</v>
      </c>
      <c r="C37" s="336"/>
      <c r="D37" s="336"/>
      <c r="E37" s="336"/>
      <c r="F37" s="336"/>
      <c r="G37" s="336"/>
      <c r="H37" s="336"/>
      <c r="I37" s="336"/>
      <c r="J37" s="336"/>
      <c r="K37" s="336"/>
      <c r="L37" s="336"/>
      <c r="M37" s="336"/>
      <c r="N37" s="337"/>
      <c r="O37" s="488" t="e">
        <f>VLOOKUP($AY$2,Data,49,FALSE)</f>
        <v>#REF!</v>
      </c>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90"/>
    </row>
    <row r="38" spans="2:48" ht="18" customHeight="1">
      <c r="B38" s="352"/>
      <c r="C38" s="353"/>
      <c r="D38" s="353"/>
      <c r="E38" s="353"/>
      <c r="F38" s="353"/>
      <c r="G38" s="353"/>
      <c r="H38" s="353"/>
      <c r="I38" s="353"/>
      <c r="J38" s="353"/>
      <c r="K38" s="353"/>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60"/>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3"/>
    </row>
    <row r="41" spans="2:48" ht="18" customHeight="1">
      <c r="B41" s="352"/>
      <c r="C41" s="353"/>
      <c r="D41" s="353"/>
      <c r="E41" s="353"/>
      <c r="F41" s="353"/>
      <c r="G41" s="353"/>
      <c r="H41" s="353"/>
      <c r="I41" s="353"/>
      <c r="J41" s="353"/>
      <c r="K41" s="353"/>
      <c r="L41" s="353"/>
      <c r="M41" s="353"/>
      <c r="N41" s="354"/>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2"/>
    </row>
    <row r="42" spans="2:48" ht="18" customHeight="1">
      <c r="B42" s="333" t="s">
        <v>20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row>
    <row r="43" spans="2:48" ht="18" customHeight="1">
      <c r="B43" s="334" t="s">
        <v>48</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sheetData>
  <sheetProtection/>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F25:AI25"/>
    <mergeCell ref="O13:AV14"/>
    <mergeCell ref="AB15:AE15"/>
    <mergeCell ref="H15:N15"/>
    <mergeCell ref="AS15:AV15"/>
    <mergeCell ref="S15:AA15"/>
    <mergeCell ref="O15:R15"/>
    <mergeCell ref="AJ15:AR15"/>
    <mergeCell ref="AS16:AV16"/>
    <mergeCell ref="AJ25:AR25"/>
    <mergeCell ref="AF26:AI26"/>
    <mergeCell ref="AS21:AV21"/>
    <mergeCell ref="AJ21:AR21"/>
    <mergeCell ref="AJ24:AR24"/>
    <mergeCell ref="AF21:AI21"/>
    <mergeCell ref="AS26:AV26"/>
    <mergeCell ref="AS25:AV25"/>
    <mergeCell ref="AS24:AV24"/>
    <mergeCell ref="AF24:AI24"/>
    <mergeCell ref="B43:AV43"/>
    <mergeCell ref="W34:AV34"/>
    <mergeCell ref="B33:N34"/>
    <mergeCell ref="B42:AV42"/>
    <mergeCell ref="B35:N36"/>
    <mergeCell ref="W36:AV36"/>
    <mergeCell ref="O37:AV37"/>
    <mergeCell ref="O38:AV38"/>
    <mergeCell ref="O34:V34"/>
    <mergeCell ref="O35:V35"/>
    <mergeCell ref="B32:N32"/>
    <mergeCell ref="O32:AV32"/>
    <mergeCell ref="AB30:AE30"/>
    <mergeCell ref="AJ29:AR29"/>
    <mergeCell ref="AF30:AI30"/>
    <mergeCell ref="AJ30:AR30"/>
    <mergeCell ref="B31:N31"/>
    <mergeCell ref="B29:N29"/>
    <mergeCell ref="AS29:AV29"/>
    <mergeCell ref="AB29:AE29"/>
    <mergeCell ref="H25:N25"/>
    <mergeCell ref="B27:N27"/>
    <mergeCell ref="B24:G26"/>
    <mergeCell ref="B28:N28"/>
    <mergeCell ref="B30:N30"/>
    <mergeCell ref="AS30:AV30"/>
    <mergeCell ref="O31:AV31"/>
    <mergeCell ref="AF27:AI27"/>
    <mergeCell ref="AJ28:AR28"/>
    <mergeCell ref="AF28:AI28"/>
    <mergeCell ref="AJ27:AR27"/>
    <mergeCell ref="O28:R28"/>
    <mergeCell ref="AB27:AE27"/>
    <mergeCell ref="O9:AV10"/>
    <mergeCell ref="AF15:AI15"/>
    <mergeCell ref="AS17:AV17"/>
    <mergeCell ref="AF16:AI16"/>
    <mergeCell ref="AF17:AI17"/>
    <mergeCell ref="O24:R24"/>
    <mergeCell ref="O25:R25"/>
    <mergeCell ref="O27:R27"/>
    <mergeCell ref="AB28:AE28"/>
    <mergeCell ref="S28:AA28"/>
    <mergeCell ref="S25:AA25"/>
    <mergeCell ref="AB25:AE25"/>
    <mergeCell ref="O39:AV39"/>
    <mergeCell ref="O36:V36"/>
    <mergeCell ref="O33:V33"/>
    <mergeCell ref="W33:AE33"/>
    <mergeCell ref="AN33:AV33"/>
    <mergeCell ref="W35:AE35"/>
    <mergeCell ref="AN35:AV35"/>
    <mergeCell ref="AF35:AM35"/>
    <mergeCell ref="B6:N6"/>
    <mergeCell ref="H19:N19"/>
    <mergeCell ref="H18:N18"/>
    <mergeCell ref="B9:N10"/>
    <mergeCell ref="B13:N14"/>
    <mergeCell ref="H16:N16"/>
    <mergeCell ref="B15:G20"/>
    <mergeCell ref="O19:R19"/>
    <mergeCell ref="AB17:AE17"/>
    <mergeCell ref="O16:R16"/>
    <mergeCell ref="O17:R17"/>
    <mergeCell ref="AB18:AE18"/>
    <mergeCell ref="T17:Z17"/>
    <mergeCell ref="AB19:AE19"/>
    <mergeCell ref="AJ18:AR18"/>
    <mergeCell ref="AF19:AI19"/>
    <mergeCell ref="AS18:AV18"/>
    <mergeCell ref="AJ20:AR20"/>
    <mergeCell ref="AJ19:AR19"/>
    <mergeCell ref="AS19:AV19"/>
    <mergeCell ref="AS20:AV20"/>
    <mergeCell ref="AF20:AI20"/>
    <mergeCell ref="AF18:AI18"/>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140" t="s">
        <v>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X2" s="11" t="s">
        <v>43</v>
      </c>
      <c r="AY2" s="12">
        <v>7</v>
      </c>
    </row>
    <row r="3" spans="45:48" ht="9.75" customHeight="1">
      <c r="AS3" s="3"/>
      <c r="AT3" s="3"/>
      <c r="AU3" s="3"/>
      <c r="AV3" s="2"/>
    </row>
    <row r="4" spans="2:48" ht="15.75" customHeight="1">
      <c r="B4" s="465" t="s">
        <v>111</v>
      </c>
      <c r="C4" s="466"/>
      <c r="D4" s="466"/>
      <c r="E4" s="466"/>
      <c r="F4" s="466"/>
      <c r="G4" s="466"/>
      <c r="H4" s="466"/>
      <c r="I4" s="466"/>
      <c r="J4" s="466"/>
      <c r="K4" s="466"/>
      <c r="L4" s="466"/>
      <c r="M4" s="466"/>
      <c r="N4" s="467"/>
      <c r="O4" s="465" t="e">
        <f>VLOOKUP($AY$2,Data,3,FALSE)</f>
        <v>#REF!</v>
      </c>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7"/>
    </row>
    <row r="5" spans="2:48" ht="15.75" customHeight="1">
      <c r="B5" s="468"/>
      <c r="C5" s="469"/>
      <c r="D5" s="469"/>
      <c r="E5" s="469"/>
      <c r="F5" s="469"/>
      <c r="G5" s="469"/>
      <c r="H5" s="469"/>
      <c r="I5" s="469"/>
      <c r="J5" s="469"/>
      <c r="K5" s="469"/>
      <c r="L5" s="469"/>
      <c r="M5" s="469"/>
      <c r="N5" s="470"/>
      <c r="O5" s="468"/>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70"/>
    </row>
    <row r="6" spans="2:48" ht="23.25" customHeight="1">
      <c r="B6" s="471" t="s">
        <v>23</v>
      </c>
      <c r="C6" s="472"/>
      <c r="D6" s="472"/>
      <c r="E6" s="472"/>
      <c r="F6" s="472"/>
      <c r="G6" s="472"/>
      <c r="H6" s="472"/>
      <c r="I6" s="472"/>
      <c r="J6" s="472"/>
      <c r="K6" s="472"/>
      <c r="L6" s="472"/>
      <c r="M6" s="472"/>
      <c r="N6" s="473"/>
      <c r="O6" s="474" t="e">
        <f>VLOOKUP($AY$2,Data,4,FALSE)</f>
        <v>#REF!</v>
      </c>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6"/>
    </row>
    <row r="7" spans="2:48" ht="18" customHeight="1">
      <c r="B7" s="335" t="s">
        <v>26</v>
      </c>
      <c r="C7" s="336"/>
      <c r="D7" s="336"/>
      <c r="E7" s="336"/>
      <c r="F7" s="336"/>
      <c r="G7" s="336"/>
      <c r="H7" s="336"/>
      <c r="I7" s="336"/>
      <c r="J7" s="336"/>
      <c r="K7" s="336"/>
      <c r="L7" s="336"/>
      <c r="M7" s="336"/>
      <c r="N7" s="337"/>
      <c r="O7" s="465" t="e">
        <f>VLOOKUP($AY$2,Data,5,FALSE)&amp;VLOOKUP($AY$2,Data,6,FALSE)</f>
        <v>#REF!</v>
      </c>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7"/>
    </row>
    <row r="8" spans="2:48" ht="18" customHeight="1">
      <c r="B8" s="338"/>
      <c r="C8" s="339"/>
      <c r="D8" s="339"/>
      <c r="E8" s="339"/>
      <c r="F8" s="339"/>
      <c r="G8" s="339"/>
      <c r="H8" s="339"/>
      <c r="I8" s="339"/>
      <c r="J8" s="339"/>
      <c r="K8" s="339"/>
      <c r="L8" s="339"/>
      <c r="M8" s="339"/>
      <c r="N8" s="340"/>
      <c r="O8" s="468"/>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35" t="s">
        <v>24</v>
      </c>
      <c r="C9" s="336"/>
      <c r="D9" s="336"/>
      <c r="E9" s="336"/>
      <c r="F9" s="336"/>
      <c r="G9" s="336"/>
      <c r="H9" s="336"/>
      <c r="I9" s="336"/>
      <c r="J9" s="336"/>
      <c r="K9" s="336"/>
      <c r="L9" s="336"/>
      <c r="M9" s="336"/>
      <c r="N9" s="337"/>
      <c r="O9" s="465" t="e">
        <f>VLOOKUP($AY$2,Data,7,FALSE)</f>
        <v>#REF!</v>
      </c>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7"/>
    </row>
    <row r="10" spans="2:48" ht="17.25" customHeight="1">
      <c r="B10" s="338"/>
      <c r="C10" s="339"/>
      <c r="D10" s="339"/>
      <c r="E10" s="339"/>
      <c r="F10" s="339"/>
      <c r="G10" s="339"/>
      <c r="H10" s="339"/>
      <c r="I10" s="339"/>
      <c r="J10" s="339"/>
      <c r="K10" s="339"/>
      <c r="L10" s="339"/>
      <c r="M10" s="339"/>
      <c r="N10" s="340"/>
      <c r="O10" s="468"/>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70"/>
    </row>
    <row r="11" spans="2:48" ht="15.75" customHeight="1">
      <c r="B11" s="351" t="s">
        <v>112</v>
      </c>
      <c r="C11" s="336"/>
      <c r="D11" s="336"/>
      <c r="E11" s="336"/>
      <c r="F11" s="336"/>
      <c r="G11" s="336"/>
      <c r="H11" s="336"/>
      <c r="I11" s="336"/>
      <c r="J11" s="336"/>
      <c r="K11" s="336"/>
      <c r="L11" s="336"/>
      <c r="M11" s="336"/>
      <c r="N11" s="337"/>
      <c r="O11" s="491" t="e">
        <f>VLOOKUP($AY$2,Data,8,FALSE)</f>
        <v>#REF!</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492"/>
    </row>
    <row r="12" spans="2:48" ht="15.75" customHeight="1">
      <c r="B12" s="338"/>
      <c r="C12" s="339"/>
      <c r="D12" s="339"/>
      <c r="E12" s="339"/>
      <c r="F12" s="339"/>
      <c r="G12" s="339"/>
      <c r="H12" s="339"/>
      <c r="I12" s="339"/>
      <c r="J12" s="339"/>
      <c r="K12" s="339"/>
      <c r="L12" s="339"/>
      <c r="M12" s="339"/>
      <c r="N12" s="340"/>
      <c r="O12" s="493"/>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5"/>
    </row>
    <row r="13" spans="2:48" ht="18" customHeight="1">
      <c r="B13" s="447" t="s">
        <v>115</v>
      </c>
      <c r="C13" s="448"/>
      <c r="D13" s="448"/>
      <c r="E13" s="448"/>
      <c r="F13" s="448"/>
      <c r="G13" s="448"/>
      <c r="H13" s="448"/>
      <c r="I13" s="448"/>
      <c r="J13" s="448"/>
      <c r="K13" s="448"/>
      <c r="L13" s="448"/>
      <c r="M13" s="448"/>
      <c r="N13" s="449"/>
      <c r="O13" s="453" t="e">
        <f>VLOOKUP($AY$2,Data,2,FALSE)</f>
        <v>#REF!</v>
      </c>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5"/>
    </row>
    <row r="14" spans="2:48" ht="18" customHeight="1">
      <c r="B14" s="450"/>
      <c r="C14" s="451"/>
      <c r="D14" s="451"/>
      <c r="E14" s="451"/>
      <c r="F14" s="451"/>
      <c r="G14" s="451"/>
      <c r="H14" s="451"/>
      <c r="I14" s="451"/>
      <c r="J14" s="451"/>
      <c r="K14" s="451"/>
      <c r="L14" s="451"/>
      <c r="M14" s="451"/>
      <c r="N14" s="452"/>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8"/>
    </row>
    <row r="15" spans="2:48" ht="24.75" customHeight="1">
      <c r="B15" s="335" t="s">
        <v>9</v>
      </c>
      <c r="C15" s="336"/>
      <c r="D15" s="336"/>
      <c r="E15" s="336"/>
      <c r="F15" s="336"/>
      <c r="G15" s="444"/>
      <c r="H15" s="415" t="s">
        <v>4</v>
      </c>
      <c r="I15" s="416"/>
      <c r="J15" s="416"/>
      <c r="K15" s="416"/>
      <c r="L15" s="416"/>
      <c r="M15" s="416"/>
      <c r="N15" s="417"/>
      <c r="O15" s="366" t="s">
        <v>12</v>
      </c>
      <c r="P15" s="367"/>
      <c r="Q15" s="367"/>
      <c r="R15" s="367"/>
      <c r="S15" s="430" t="e">
        <f>IF(VLOOKUP($AY$2,Data,10,FALSE)=0,"-",VLOOKUP($AY$2,Data,10,FALSE))</f>
        <v>#REF!</v>
      </c>
      <c r="T15" s="430"/>
      <c r="U15" s="430"/>
      <c r="V15" s="430"/>
      <c r="W15" s="430"/>
      <c r="X15" s="430"/>
      <c r="Y15" s="430"/>
      <c r="Z15" s="430"/>
      <c r="AA15" s="430"/>
      <c r="AB15" s="430"/>
      <c r="AC15" s="430"/>
      <c r="AD15" s="430"/>
      <c r="AE15" s="431"/>
      <c r="AF15" s="366" t="s">
        <v>13</v>
      </c>
      <c r="AG15" s="367"/>
      <c r="AH15" s="367"/>
      <c r="AI15" s="367"/>
      <c r="AJ15" s="430" t="e">
        <f>IF(VLOOKUP($AY$2,Data,9,FALSE)=0,"-",VLOOKUP($AY$2,Data,9,FALSE))</f>
        <v>#REF!</v>
      </c>
      <c r="AK15" s="430"/>
      <c r="AL15" s="430"/>
      <c r="AM15" s="430"/>
      <c r="AN15" s="430"/>
      <c r="AO15" s="430"/>
      <c r="AP15" s="430"/>
      <c r="AQ15" s="430"/>
      <c r="AR15" s="430"/>
      <c r="AS15" s="430"/>
      <c r="AT15" s="430"/>
      <c r="AU15" s="430"/>
      <c r="AV15" s="431"/>
    </row>
    <row r="16" spans="2:48" ht="24.75" customHeight="1">
      <c r="B16" s="352"/>
      <c r="C16" s="353"/>
      <c r="D16" s="353"/>
      <c r="E16" s="353"/>
      <c r="F16" s="353"/>
      <c r="G16" s="445"/>
      <c r="H16" s="412" t="s">
        <v>5</v>
      </c>
      <c r="I16" s="413"/>
      <c r="J16" s="413"/>
      <c r="K16" s="413"/>
      <c r="L16" s="413"/>
      <c r="M16" s="413"/>
      <c r="N16" s="414"/>
      <c r="O16" s="399" t="s">
        <v>12</v>
      </c>
      <c r="P16" s="400"/>
      <c r="Q16" s="400"/>
      <c r="R16" s="400"/>
      <c r="S16" s="401" t="e">
        <f>IF(VLOOKUP($AY$2,Data,16,FALSE)=0,"-",VLOOKUP($AY$2,Data,16,FALSE))</f>
        <v>#REF!</v>
      </c>
      <c r="T16" s="401"/>
      <c r="U16" s="401"/>
      <c r="V16" s="401"/>
      <c r="W16" s="401"/>
      <c r="X16" s="401"/>
      <c r="Y16" s="401"/>
      <c r="Z16" s="401"/>
      <c r="AA16" s="401"/>
      <c r="AB16" s="402" t="s">
        <v>29</v>
      </c>
      <c r="AC16" s="402"/>
      <c r="AD16" s="402"/>
      <c r="AE16" s="403"/>
      <c r="AF16" s="399" t="s">
        <v>13</v>
      </c>
      <c r="AG16" s="400"/>
      <c r="AH16" s="400"/>
      <c r="AI16" s="400"/>
      <c r="AJ16" s="401" t="e">
        <f>IF(VLOOKUP($AY$2,Data,11,FALSE)=0,"-",VLOOKUP($AY$2,Data,11,FALSE))</f>
        <v>#REF!</v>
      </c>
      <c r="AK16" s="401"/>
      <c r="AL16" s="401"/>
      <c r="AM16" s="401"/>
      <c r="AN16" s="401"/>
      <c r="AO16" s="401"/>
      <c r="AP16" s="401"/>
      <c r="AQ16" s="401"/>
      <c r="AR16" s="401"/>
      <c r="AS16" s="402" t="s">
        <v>30</v>
      </c>
      <c r="AT16" s="402"/>
      <c r="AU16" s="402"/>
      <c r="AV16" s="403"/>
    </row>
    <row r="17" spans="2:48" ht="24.75" customHeight="1">
      <c r="B17" s="352"/>
      <c r="C17" s="353"/>
      <c r="D17" s="353"/>
      <c r="E17" s="353"/>
      <c r="F17" s="353"/>
      <c r="G17" s="445"/>
      <c r="H17" s="433" t="s">
        <v>19</v>
      </c>
      <c r="I17" s="434"/>
      <c r="J17" s="434"/>
      <c r="K17" s="434"/>
      <c r="L17" s="434"/>
      <c r="M17" s="434"/>
      <c r="N17" s="435"/>
      <c r="O17" s="419" t="s">
        <v>12</v>
      </c>
      <c r="P17" s="420"/>
      <c r="Q17" s="420"/>
      <c r="R17" s="420"/>
      <c r="S17" s="13" t="s">
        <v>44</v>
      </c>
      <c r="T17" s="477" t="e">
        <f>IF(VLOOKUP($AY$2,Data,17,FALSE)=0,"-",VLOOKUP($AY$2,Data,17,FALSE))</f>
        <v>#REF!</v>
      </c>
      <c r="U17" s="477"/>
      <c r="V17" s="477"/>
      <c r="W17" s="477"/>
      <c r="X17" s="477"/>
      <c r="Y17" s="477"/>
      <c r="Z17" s="477"/>
      <c r="AA17" s="13" t="s">
        <v>45</v>
      </c>
      <c r="AB17" s="402" t="s">
        <v>29</v>
      </c>
      <c r="AC17" s="402"/>
      <c r="AD17" s="402"/>
      <c r="AE17" s="403"/>
      <c r="AF17" s="419" t="s">
        <v>13</v>
      </c>
      <c r="AG17" s="420"/>
      <c r="AH17" s="420"/>
      <c r="AI17" s="420"/>
      <c r="AJ17" s="13" t="s">
        <v>46</v>
      </c>
      <c r="AK17" s="477" t="e">
        <f>IF(VLOOKUP($AY$2,Data,12,FALSE)=0,"-",VLOOKUP($AY$2,Data,12,FALSE))</f>
        <v>#REF!</v>
      </c>
      <c r="AL17" s="477"/>
      <c r="AM17" s="477"/>
      <c r="AN17" s="477"/>
      <c r="AO17" s="477"/>
      <c r="AP17" s="477"/>
      <c r="AQ17" s="477"/>
      <c r="AR17" s="13" t="s">
        <v>47</v>
      </c>
      <c r="AS17" s="402" t="s">
        <v>30</v>
      </c>
      <c r="AT17" s="402"/>
      <c r="AU17" s="402"/>
      <c r="AV17" s="403"/>
    </row>
    <row r="18" spans="2:48" ht="24.75" customHeight="1">
      <c r="B18" s="352"/>
      <c r="C18" s="353"/>
      <c r="D18" s="353"/>
      <c r="E18" s="353"/>
      <c r="F18" s="353"/>
      <c r="G18" s="445"/>
      <c r="H18" s="427" t="s">
        <v>6</v>
      </c>
      <c r="I18" s="428"/>
      <c r="J18" s="428"/>
      <c r="K18" s="428"/>
      <c r="L18" s="428"/>
      <c r="M18" s="428"/>
      <c r="N18" s="429"/>
      <c r="O18" s="419" t="s">
        <v>12</v>
      </c>
      <c r="P18" s="420"/>
      <c r="Q18" s="420"/>
      <c r="R18" s="420"/>
      <c r="S18" s="477" t="e">
        <f>IF(VLOOKUP($AY$2,Data,18,FALSE)=0,"-",VLOOKUP($AY$2,Data,18,FALSE))</f>
        <v>#REF!</v>
      </c>
      <c r="T18" s="477"/>
      <c r="U18" s="477"/>
      <c r="V18" s="477"/>
      <c r="W18" s="477"/>
      <c r="X18" s="477"/>
      <c r="Y18" s="477"/>
      <c r="Z18" s="477"/>
      <c r="AA18" s="477"/>
      <c r="AB18" s="425"/>
      <c r="AC18" s="425"/>
      <c r="AD18" s="425"/>
      <c r="AE18" s="426"/>
      <c r="AF18" s="419" t="s">
        <v>13</v>
      </c>
      <c r="AG18" s="420"/>
      <c r="AH18" s="420"/>
      <c r="AI18" s="420"/>
      <c r="AJ18" s="477" t="e">
        <f>IF(VLOOKUP($AY$2,Data,13,FALSE)=0,"-",VLOOKUP($AY$2,Data,13,FALSE))</f>
        <v>#REF!</v>
      </c>
      <c r="AK18" s="477"/>
      <c r="AL18" s="477"/>
      <c r="AM18" s="477"/>
      <c r="AN18" s="477"/>
      <c r="AO18" s="477"/>
      <c r="AP18" s="477"/>
      <c r="AQ18" s="477"/>
      <c r="AR18" s="477"/>
      <c r="AS18" s="425"/>
      <c r="AT18" s="425"/>
      <c r="AU18" s="425"/>
      <c r="AV18" s="426"/>
    </row>
    <row r="19" spans="2:48" ht="24.75" customHeight="1">
      <c r="B19" s="352"/>
      <c r="C19" s="353"/>
      <c r="D19" s="353"/>
      <c r="E19" s="353"/>
      <c r="F19" s="353"/>
      <c r="G19" s="445"/>
      <c r="H19" s="427" t="s">
        <v>113</v>
      </c>
      <c r="I19" s="428"/>
      <c r="J19" s="428"/>
      <c r="K19" s="428"/>
      <c r="L19" s="428"/>
      <c r="M19" s="428"/>
      <c r="N19" s="429"/>
      <c r="O19" s="419" t="s">
        <v>12</v>
      </c>
      <c r="P19" s="420"/>
      <c r="Q19" s="420"/>
      <c r="R19" s="420"/>
      <c r="S19" s="477" t="e">
        <f>IF(VLOOKUP($AY$2,Data,19,FALSE)=0,"-",VLOOKUP($AY$2,Data,19,FALSE))</f>
        <v>#REF!</v>
      </c>
      <c r="T19" s="477"/>
      <c r="U19" s="477"/>
      <c r="V19" s="477"/>
      <c r="W19" s="477"/>
      <c r="X19" s="477"/>
      <c r="Y19" s="477"/>
      <c r="Z19" s="477"/>
      <c r="AA19" s="477"/>
      <c r="AB19" s="421" t="s">
        <v>31</v>
      </c>
      <c r="AC19" s="421"/>
      <c r="AD19" s="421"/>
      <c r="AE19" s="422"/>
      <c r="AF19" s="419" t="s">
        <v>13</v>
      </c>
      <c r="AG19" s="420"/>
      <c r="AH19" s="420"/>
      <c r="AI19" s="420"/>
      <c r="AJ19" s="477" t="e">
        <f>IF(VLOOKUP($AY$2,Data,14,FALSE)=0,"-",VLOOKUP($AY$2,Data,14,FALSE))</f>
        <v>#REF!</v>
      </c>
      <c r="AK19" s="477"/>
      <c r="AL19" s="477"/>
      <c r="AM19" s="477"/>
      <c r="AN19" s="477"/>
      <c r="AO19" s="477"/>
      <c r="AP19" s="477"/>
      <c r="AQ19" s="477"/>
      <c r="AR19" s="477"/>
      <c r="AS19" s="421" t="s">
        <v>32</v>
      </c>
      <c r="AT19" s="421"/>
      <c r="AU19" s="421"/>
      <c r="AV19" s="422"/>
    </row>
    <row r="20" spans="2:48" ht="24.75" customHeight="1">
      <c r="B20" s="338"/>
      <c r="C20" s="339"/>
      <c r="D20" s="339"/>
      <c r="E20" s="339"/>
      <c r="F20" s="339"/>
      <c r="G20" s="446"/>
      <c r="H20" s="389" t="s">
        <v>114</v>
      </c>
      <c r="I20" s="390"/>
      <c r="J20" s="390"/>
      <c r="K20" s="390"/>
      <c r="L20" s="390"/>
      <c r="M20" s="390"/>
      <c r="N20" s="391"/>
      <c r="O20" s="392" t="s">
        <v>12</v>
      </c>
      <c r="P20" s="393"/>
      <c r="Q20" s="393"/>
      <c r="R20" s="393"/>
      <c r="S20" s="404" t="e">
        <f>IF(VLOOKUP($AY$2,Data,20,FALSE)=0,"-",VLOOKUP($AY$2,Data,20,FALSE))</f>
        <v>#REF!</v>
      </c>
      <c r="T20" s="404"/>
      <c r="U20" s="404"/>
      <c r="V20" s="404"/>
      <c r="W20" s="404"/>
      <c r="X20" s="404"/>
      <c r="Y20" s="404"/>
      <c r="Z20" s="404"/>
      <c r="AA20" s="404"/>
      <c r="AB20" s="405" t="s">
        <v>31</v>
      </c>
      <c r="AC20" s="405"/>
      <c r="AD20" s="405"/>
      <c r="AE20" s="406"/>
      <c r="AF20" s="392" t="s">
        <v>13</v>
      </c>
      <c r="AG20" s="393"/>
      <c r="AH20" s="393"/>
      <c r="AI20" s="393"/>
      <c r="AJ20" s="404" t="e">
        <f>IF(VLOOKUP($AY$2,Data,15,FALSE)=0,"-",VLOOKUP($AY$2,Data,15,FALSE))</f>
        <v>#REF!</v>
      </c>
      <c r="AK20" s="404"/>
      <c r="AL20" s="404"/>
      <c r="AM20" s="404"/>
      <c r="AN20" s="404"/>
      <c r="AO20" s="404"/>
      <c r="AP20" s="404"/>
      <c r="AQ20" s="404"/>
      <c r="AR20" s="404"/>
      <c r="AS20" s="405" t="s">
        <v>32</v>
      </c>
      <c r="AT20" s="405"/>
      <c r="AU20" s="405"/>
      <c r="AV20" s="406"/>
    </row>
    <row r="21" spans="2:48" ht="24.75" customHeight="1">
      <c r="B21" s="335" t="s">
        <v>10</v>
      </c>
      <c r="C21" s="394"/>
      <c r="D21" s="394"/>
      <c r="E21" s="394"/>
      <c r="F21" s="394"/>
      <c r="G21" s="423"/>
      <c r="H21" s="415" t="s">
        <v>5</v>
      </c>
      <c r="I21" s="416"/>
      <c r="J21" s="416"/>
      <c r="K21" s="416"/>
      <c r="L21" s="416"/>
      <c r="M21" s="416"/>
      <c r="N21" s="417"/>
      <c r="O21" s="366" t="s">
        <v>12</v>
      </c>
      <c r="P21" s="367"/>
      <c r="Q21" s="367"/>
      <c r="R21" s="367"/>
      <c r="S21" s="407" t="e">
        <f>IF(VLOOKUP($AY$2,Data,24,FALSE)=0,"-",VLOOKUP($AY$2,Data,24,FALSE))</f>
        <v>#REF!</v>
      </c>
      <c r="T21" s="407"/>
      <c r="U21" s="407"/>
      <c r="V21" s="407"/>
      <c r="W21" s="407"/>
      <c r="X21" s="407"/>
      <c r="Y21" s="407"/>
      <c r="Z21" s="407"/>
      <c r="AA21" s="407"/>
      <c r="AB21" s="408" t="s">
        <v>29</v>
      </c>
      <c r="AC21" s="408"/>
      <c r="AD21" s="408"/>
      <c r="AE21" s="409"/>
      <c r="AF21" s="366" t="s">
        <v>13</v>
      </c>
      <c r="AG21" s="367"/>
      <c r="AH21" s="367"/>
      <c r="AI21" s="367"/>
      <c r="AJ21" s="407" t="e">
        <f>IF(VLOOKUP($AY$2,Data,21,FALSE)=0,"-",VLOOKUP($AY$2,Data,21,FALSE))</f>
        <v>#REF!</v>
      </c>
      <c r="AK21" s="407"/>
      <c r="AL21" s="407"/>
      <c r="AM21" s="407"/>
      <c r="AN21" s="407"/>
      <c r="AO21" s="407"/>
      <c r="AP21" s="407"/>
      <c r="AQ21" s="407"/>
      <c r="AR21" s="407"/>
      <c r="AS21" s="408" t="s">
        <v>30</v>
      </c>
      <c r="AT21" s="408"/>
      <c r="AU21" s="408"/>
      <c r="AV21" s="409"/>
    </row>
    <row r="22" spans="2:48" ht="24.75" customHeight="1">
      <c r="B22" s="395"/>
      <c r="C22" s="396"/>
      <c r="D22" s="396"/>
      <c r="E22" s="396"/>
      <c r="F22" s="396"/>
      <c r="G22" s="424"/>
      <c r="H22" s="412" t="s">
        <v>113</v>
      </c>
      <c r="I22" s="413"/>
      <c r="J22" s="413"/>
      <c r="K22" s="413"/>
      <c r="L22" s="413"/>
      <c r="M22" s="413"/>
      <c r="N22" s="414"/>
      <c r="O22" s="399" t="s">
        <v>12</v>
      </c>
      <c r="P22" s="400"/>
      <c r="Q22" s="400"/>
      <c r="R22" s="400"/>
      <c r="S22" s="401" t="e">
        <f>IF(VLOOKUP($AY$2,Data,25,FALSE)=0,"-",VLOOKUP($AY$2,Data,25,FALSE))</f>
        <v>#REF!</v>
      </c>
      <c r="T22" s="401"/>
      <c r="U22" s="401"/>
      <c r="V22" s="401"/>
      <c r="W22" s="401"/>
      <c r="X22" s="401"/>
      <c r="Y22" s="401"/>
      <c r="Z22" s="401"/>
      <c r="AA22" s="401"/>
      <c r="AB22" s="402" t="s">
        <v>31</v>
      </c>
      <c r="AC22" s="402"/>
      <c r="AD22" s="402"/>
      <c r="AE22" s="403"/>
      <c r="AF22" s="399" t="s">
        <v>13</v>
      </c>
      <c r="AG22" s="400"/>
      <c r="AH22" s="400"/>
      <c r="AI22" s="400"/>
      <c r="AJ22" s="401" t="e">
        <f>IF(VLOOKUP($AY$2,Data,22,FALSE)=0,"-",VLOOKUP($AY$2,Data,22,FALSE))</f>
        <v>#REF!</v>
      </c>
      <c r="AK22" s="401"/>
      <c r="AL22" s="401"/>
      <c r="AM22" s="401"/>
      <c r="AN22" s="401"/>
      <c r="AO22" s="401"/>
      <c r="AP22" s="401"/>
      <c r="AQ22" s="401"/>
      <c r="AR22" s="401"/>
      <c r="AS22" s="402" t="s">
        <v>32</v>
      </c>
      <c r="AT22" s="402"/>
      <c r="AU22" s="402"/>
      <c r="AV22" s="403"/>
    </row>
    <row r="23" spans="2:48" ht="24.75" customHeight="1">
      <c r="B23" s="395"/>
      <c r="C23" s="396"/>
      <c r="D23" s="396"/>
      <c r="E23" s="396"/>
      <c r="F23" s="396"/>
      <c r="G23" s="424"/>
      <c r="H23" s="389" t="s">
        <v>114</v>
      </c>
      <c r="I23" s="390"/>
      <c r="J23" s="390"/>
      <c r="K23" s="390"/>
      <c r="L23" s="390"/>
      <c r="M23" s="390"/>
      <c r="N23" s="391"/>
      <c r="O23" s="392" t="s">
        <v>12</v>
      </c>
      <c r="P23" s="393"/>
      <c r="Q23" s="393"/>
      <c r="R23" s="393"/>
      <c r="S23" s="404" t="e">
        <f>IF(VLOOKUP($AY$2,Data,26,FALSE)=0,"-",VLOOKUP($AY$2,Data,26,FALSE))</f>
        <v>#REF!</v>
      </c>
      <c r="T23" s="404"/>
      <c r="U23" s="404"/>
      <c r="V23" s="404"/>
      <c r="W23" s="404"/>
      <c r="X23" s="404"/>
      <c r="Y23" s="404"/>
      <c r="Z23" s="404"/>
      <c r="AA23" s="404"/>
      <c r="AB23" s="405" t="s">
        <v>31</v>
      </c>
      <c r="AC23" s="405"/>
      <c r="AD23" s="405"/>
      <c r="AE23" s="406"/>
      <c r="AF23" s="392" t="s">
        <v>13</v>
      </c>
      <c r="AG23" s="393"/>
      <c r="AH23" s="393"/>
      <c r="AI23" s="393"/>
      <c r="AJ23" s="404" t="e">
        <f>IF(VLOOKUP($AY$2,Data,23,FALSE)=0,"-",VLOOKUP($AY$2,Data,23,FALSE))</f>
        <v>#REF!</v>
      </c>
      <c r="AK23" s="404"/>
      <c r="AL23" s="404"/>
      <c r="AM23" s="404"/>
      <c r="AN23" s="404"/>
      <c r="AO23" s="404"/>
      <c r="AP23" s="404"/>
      <c r="AQ23" s="404"/>
      <c r="AR23" s="404"/>
      <c r="AS23" s="405" t="s">
        <v>32</v>
      </c>
      <c r="AT23" s="405"/>
      <c r="AU23" s="405"/>
      <c r="AV23" s="406"/>
    </row>
    <row r="24" spans="2:48" ht="24.75" customHeight="1">
      <c r="B24" s="335" t="s">
        <v>11</v>
      </c>
      <c r="C24" s="394"/>
      <c r="D24" s="394"/>
      <c r="E24" s="394"/>
      <c r="F24" s="394"/>
      <c r="G24" s="394"/>
      <c r="H24" s="415" t="s">
        <v>5</v>
      </c>
      <c r="I24" s="416"/>
      <c r="J24" s="416"/>
      <c r="K24" s="416"/>
      <c r="L24" s="416"/>
      <c r="M24" s="416"/>
      <c r="N24" s="417"/>
      <c r="O24" s="366" t="s">
        <v>12</v>
      </c>
      <c r="P24" s="367"/>
      <c r="Q24" s="367"/>
      <c r="R24" s="367"/>
      <c r="S24" s="407" t="e">
        <f>IF(VLOOKUP($AY$2,Data,30,FALSE)=0,"-",VLOOKUP($AY$2,Data,30,FALSE))</f>
        <v>#REF!</v>
      </c>
      <c r="T24" s="407"/>
      <c r="U24" s="407"/>
      <c r="V24" s="407"/>
      <c r="W24" s="407"/>
      <c r="X24" s="407"/>
      <c r="Y24" s="407"/>
      <c r="Z24" s="407"/>
      <c r="AA24" s="407"/>
      <c r="AB24" s="408" t="s">
        <v>29</v>
      </c>
      <c r="AC24" s="408"/>
      <c r="AD24" s="408"/>
      <c r="AE24" s="409"/>
      <c r="AF24" s="366" t="s">
        <v>13</v>
      </c>
      <c r="AG24" s="367"/>
      <c r="AH24" s="367"/>
      <c r="AI24" s="367"/>
      <c r="AJ24" s="407" t="e">
        <f>IF(VLOOKUP($AY$2,Data,27,FALSE)=0,"-",VLOOKUP($AY$2,Data,27,FALSE))</f>
        <v>#REF!</v>
      </c>
      <c r="AK24" s="407"/>
      <c r="AL24" s="407"/>
      <c r="AM24" s="407"/>
      <c r="AN24" s="407"/>
      <c r="AO24" s="407"/>
      <c r="AP24" s="407"/>
      <c r="AQ24" s="407"/>
      <c r="AR24" s="407"/>
      <c r="AS24" s="408" t="s">
        <v>30</v>
      </c>
      <c r="AT24" s="408"/>
      <c r="AU24" s="408"/>
      <c r="AV24" s="409"/>
    </row>
    <row r="25" spans="2:48" ht="24.75" customHeight="1">
      <c r="B25" s="395"/>
      <c r="C25" s="396"/>
      <c r="D25" s="396"/>
      <c r="E25" s="396"/>
      <c r="F25" s="396"/>
      <c r="G25" s="396"/>
      <c r="H25" s="412" t="s">
        <v>113</v>
      </c>
      <c r="I25" s="413"/>
      <c r="J25" s="413"/>
      <c r="K25" s="413"/>
      <c r="L25" s="413"/>
      <c r="M25" s="413"/>
      <c r="N25" s="414"/>
      <c r="O25" s="399" t="s">
        <v>12</v>
      </c>
      <c r="P25" s="400"/>
      <c r="Q25" s="400"/>
      <c r="R25" s="400"/>
      <c r="S25" s="401" t="e">
        <f>IF(VLOOKUP($AY$2,Data,31,FALSE)=0,"-",VLOOKUP($AY$2,Data,31,FALSE))</f>
        <v>#REF!</v>
      </c>
      <c r="T25" s="401"/>
      <c r="U25" s="401"/>
      <c r="V25" s="401"/>
      <c r="W25" s="401"/>
      <c r="X25" s="401"/>
      <c r="Y25" s="401"/>
      <c r="Z25" s="401"/>
      <c r="AA25" s="401"/>
      <c r="AB25" s="402" t="s">
        <v>31</v>
      </c>
      <c r="AC25" s="402"/>
      <c r="AD25" s="402"/>
      <c r="AE25" s="403"/>
      <c r="AF25" s="399" t="s">
        <v>13</v>
      </c>
      <c r="AG25" s="400"/>
      <c r="AH25" s="400"/>
      <c r="AI25" s="400"/>
      <c r="AJ25" s="401" t="e">
        <f>IF(VLOOKUP($AY$2,Data,28,FALSE)=0,"-",VLOOKUP($AY$2,Data,28,FALSE))</f>
        <v>#REF!</v>
      </c>
      <c r="AK25" s="401"/>
      <c r="AL25" s="401"/>
      <c r="AM25" s="401"/>
      <c r="AN25" s="401"/>
      <c r="AO25" s="401"/>
      <c r="AP25" s="401"/>
      <c r="AQ25" s="401"/>
      <c r="AR25" s="401"/>
      <c r="AS25" s="402" t="s">
        <v>32</v>
      </c>
      <c r="AT25" s="402"/>
      <c r="AU25" s="402"/>
      <c r="AV25" s="403"/>
    </row>
    <row r="26" spans="2:48" ht="24.75" customHeight="1">
      <c r="B26" s="397"/>
      <c r="C26" s="398"/>
      <c r="D26" s="398"/>
      <c r="E26" s="398"/>
      <c r="F26" s="398"/>
      <c r="G26" s="398"/>
      <c r="H26" s="389" t="s">
        <v>114</v>
      </c>
      <c r="I26" s="390"/>
      <c r="J26" s="390"/>
      <c r="K26" s="390"/>
      <c r="L26" s="390"/>
      <c r="M26" s="390"/>
      <c r="N26" s="391"/>
      <c r="O26" s="392" t="s">
        <v>12</v>
      </c>
      <c r="P26" s="393"/>
      <c r="Q26" s="393"/>
      <c r="R26" s="393"/>
      <c r="S26" s="404" t="e">
        <f>IF(VLOOKUP($AY$2,Data,32,FALSE)=0,"-",VLOOKUP($AY$2,Data,32,FALSE))</f>
        <v>#REF!</v>
      </c>
      <c r="T26" s="404"/>
      <c r="U26" s="404"/>
      <c r="V26" s="404"/>
      <c r="W26" s="404"/>
      <c r="X26" s="404"/>
      <c r="Y26" s="404"/>
      <c r="Z26" s="404"/>
      <c r="AA26" s="404"/>
      <c r="AB26" s="405" t="s">
        <v>31</v>
      </c>
      <c r="AC26" s="405"/>
      <c r="AD26" s="405"/>
      <c r="AE26" s="406"/>
      <c r="AF26" s="392" t="s">
        <v>13</v>
      </c>
      <c r="AG26" s="393"/>
      <c r="AH26" s="393"/>
      <c r="AI26" s="393"/>
      <c r="AJ26" s="404" t="e">
        <f>IF(VLOOKUP($AY$2,Data,29,FALSE)=0,"-",VLOOKUP($AY$2,Data,29,FALSE))</f>
        <v>#REF!</v>
      </c>
      <c r="AK26" s="404"/>
      <c r="AL26" s="404"/>
      <c r="AM26" s="404"/>
      <c r="AN26" s="404"/>
      <c r="AO26" s="404"/>
      <c r="AP26" s="404"/>
      <c r="AQ26" s="404"/>
      <c r="AR26" s="404"/>
      <c r="AS26" s="405" t="s">
        <v>32</v>
      </c>
      <c r="AT26" s="405"/>
      <c r="AU26" s="405"/>
      <c r="AV26" s="406"/>
    </row>
    <row r="27" spans="2:48" ht="24.75" customHeight="1">
      <c r="B27" s="380" t="s">
        <v>7</v>
      </c>
      <c r="C27" s="381"/>
      <c r="D27" s="381"/>
      <c r="E27" s="381"/>
      <c r="F27" s="381"/>
      <c r="G27" s="381"/>
      <c r="H27" s="381"/>
      <c r="I27" s="381"/>
      <c r="J27" s="381"/>
      <c r="K27" s="381"/>
      <c r="L27" s="381"/>
      <c r="M27" s="381"/>
      <c r="N27" s="382"/>
      <c r="O27" s="383" t="s">
        <v>12</v>
      </c>
      <c r="P27" s="384"/>
      <c r="Q27" s="384"/>
      <c r="R27" s="384"/>
      <c r="S27" s="388" t="e">
        <f>IF(VLOOKUP($AY$2,Data,34,FALSE)=0,"-",VLOOKUP($AY$2,Data,34,FALSE))</f>
        <v>#REF!</v>
      </c>
      <c r="T27" s="388"/>
      <c r="U27" s="388"/>
      <c r="V27" s="388"/>
      <c r="W27" s="388"/>
      <c r="X27" s="388"/>
      <c r="Y27" s="388"/>
      <c r="Z27" s="388"/>
      <c r="AA27" s="388"/>
      <c r="AB27" s="386" t="s">
        <v>29</v>
      </c>
      <c r="AC27" s="386"/>
      <c r="AD27" s="386"/>
      <c r="AE27" s="387"/>
      <c r="AF27" s="383" t="s">
        <v>13</v>
      </c>
      <c r="AG27" s="384"/>
      <c r="AH27" s="384"/>
      <c r="AI27" s="384"/>
      <c r="AJ27" s="388" t="e">
        <f>IF(VLOOKUP($AY$2,Data,33,FALSE)=0,"-",VLOOKUP($AY$2,Data,33,FALSE))</f>
        <v>#REF!</v>
      </c>
      <c r="AK27" s="388"/>
      <c r="AL27" s="388"/>
      <c r="AM27" s="388"/>
      <c r="AN27" s="388"/>
      <c r="AO27" s="388"/>
      <c r="AP27" s="388"/>
      <c r="AQ27" s="388"/>
      <c r="AR27" s="388"/>
      <c r="AS27" s="386" t="s">
        <v>30</v>
      </c>
      <c r="AT27" s="386"/>
      <c r="AU27" s="386"/>
      <c r="AV27" s="387"/>
    </row>
    <row r="28" spans="2:48" ht="24.75" customHeight="1">
      <c r="B28" s="380" t="s">
        <v>14</v>
      </c>
      <c r="C28" s="381"/>
      <c r="D28" s="381"/>
      <c r="E28" s="381"/>
      <c r="F28" s="381"/>
      <c r="G28" s="381"/>
      <c r="H28" s="381"/>
      <c r="I28" s="381"/>
      <c r="J28" s="381"/>
      <c r="K28" s="381"/>
      <c r="L28" s="381"/>
      <c r="M28" s="381"/>
      <c r="N28" s="382"/>
      <c r="O28" s="383" t="s">
        <v>12</v>
      </c>
      <c r="P28" s="384"/>
      <c r="Q28" s="384"/>
      <c r="R28" s="384"/>
      <c r="S28" s="388" t="e">
        <f>IF(VLOOKUP($AY$2,Data,38,FALSE)=0,"-",VLOOKUP($AY$2,Data,38,FALSE))</f>
        <v>#REF!</v>
      </c>
      <c r="T28" s="388"/>
      <c r="U28" s="388"/>
      <c r="V28" s="388"/>
      <c r="W28" s="388"/>
      <c r="X28" s="388"/>
      <c r="Y28" s="388"/>
      <c r="Z28" s="388"/>
      <c r="AA28" s="388"/>
      <c r="AB28" s="386" t="s">
        <v>33</v>
      </c>
      <c r="AC28" s="386"/>
      <c r="AD28" s="386"/>
      <c r="AE28" s="387"/>
      <c r="AF28" s="383" t="s">
        <v>13</v>
      </c>
      <c r="AG28" s="384"/>
      <c r="AH28" s="384"/>
      <c r="AI28" s="384"/>
      <c r="AJ28" s="388" t="e">
        <f>IF(VLOOKUP($AY$2,Data,35,FALSE)=0,"-",VLOOKUP($AY$2,Data,35,FALSE))</f>
        <v>#REF!</v>
      </c>
      <c r="AK28" s="388"/>
      <c r="AL28" s="388"/>
      <c r="AM28" s="388"/>
      <c r="AN28" s="388"/>
      <c r="AO28" s="388"/>
      <c r="AP28" s="388"/>
      <c r="AQ28" s="388"/>
      <c r="AR28" s="388"/>
      <c r="AS28" s="386" t="s">
        <v>34</v>
      </c>
      <c r="AT28" s="386"/>
      <c r="AU28" s="386"/>
      <c r="AV28" s="387"/>
    </row>
    <row r="29" spans="2:48" ht="24.75" customHeight="1">
      <c r="B29" s="380" t="s">
        <v>15</v>
      </c>
      <c r="C29" s="381"/>
      <c r="D29" s="381"/>
      <c r="E29" s="381"/>
      <c r="F29" s="381"/>
      <c r="G29" s="381"/>
      <c r="H29" s="381"/>
      <c r="I29" s="381"/>
      <c r="J29" s="381"/>
      <c r="K29" s="381"/>
      <c r="L29" s="381"/>
      <c r="M29" s="381"/>
      <c r="N29" s="382"/>
      <c r="O29" s="383" t="s">
        <v>12</v>
      </c>
      <c r="P29" s="384"/>
      <c r="Q29" s="384"/>
      <c r="R29" s="384"/>
      <c r="S29" s="388" t="e">
        <f>IF(VLOOKUP($AY$2,Data,39,FALSE)=0,"-",VLOOKUP($AY$2,Data,39,FALSE))</f>
        <v>#REF!</v>
      </c>
      <c r="T29" s="388"/>
      <c r="U29" s="388"/>
      <c r="V29" s="388"/>
      <c r="W29" s="388"/>
      <c r="X29" s="388"/>
      <c r="Y29" s="388"/>
      <c r="Z29" s="388"/>
      <c r="AA29" s="388"/>
      <c r="AB29" s="386" t="s">
        <v>29</v>
      </c>
      <c r="AC29" s="386"/>
      <c r="AD29" s="386"/>
      <c r="AE29" s="387"/>
      <c r="AF29" s="383" t="s">
        <v>13</v>
      </c>
      <c r="AG29" s="384"/>
      <c r="AH29" s="384"/>
      <c r="AI29" s="384"/>
      <c r="AJ29" s="388" t="e">
        <f>IF(VLOOKUP($AY$2,Data,36,FALSE)=0,"-",VLOOKUP($AY$2,Data,36,FALSE))</f>
        <v>#REF!</v>
      </c>
      <c r="AK29" s="388"/>
      <c r="AL29" s="388"/>
      <c r="AM29" s="388"/>
      <c r="AN29" s="388"/>
      <c r="AO29" s="388"/>
      <c r="AP29" s="388"/>
      <c r="AQ29" s="388"/>
      <c r="AR29" s="388"/>
      <c r="AS29" s="386" t="s">
        <v>30</v>
      </c>
      <c r="AT29" s="386"/>
      <c r="AU29" s="386"/>
      <c r="AV29" s="387"/>
    </row>
    <row r="30" spans="2:48" ht="24.75" customHeight="1">
      <c r="B30" s="374" t="s">
        <v>18</v>
      </c>
      <c r="C30" s="375"/>
      <c r="D30" s="375"/>
      <c r="E30" s="375"/>
      <c r="F30" s="375"/>
      <c r="G30" s="375"/>
      <c r="H30" s="375"/>
      <c r="I30" s="375"/>
      <c r="J30" s="375"/>
      <c r="K30" s="375"/>
      <c r="L30" s="375"/>
      <c r="M30" s="375"/>
      <c r="N30" s="376"/>
      <c r="O30" s="366" t="s">
        <v>12</v>
      </c>
      <c r="P30" s="367"/>
      <c r="Q30" s="367"/>
      <c r="R30" s="367"/>
      <c r="S30" s="407" t="e">
        <f>IF(VLOOKUP($AY$2,Data,40,FALSE)=0,"-",VLOOKUP($AY$2,Data,40,FALSE))</f>
        <v>#REF!</v>
      </c>
      <c r="T30" s="407"/>
      <c r="U30" s="407"/>
      <c r="V30" s="407"/>
      <c r="W30" s="407"/>
      <c r="X30" s="407"/>
      <c r="Y30" s="407"/>
      <c r="Z30" s="407"/>
      <c r="AA30" s="407"/>
      <c r="AB30" s="364" t="s">
        <v>29</v>
      </c>
      <c r="AC30" s="364"/>
      <c r="AD30" s="364"/>
      <c r="AE30" s="365"/>
      <c r="AF30" s="366" t="s">
        <v>13</v>
      </c>
      <c r="AG30" s="367"/>
      <c r="AH30" s="367"/>
      <c r="AI30" s="367"/>
      <c r="AJ30" s="407" t="e">
        <f>IF(VLOOKUP($AY$2,Data,37,FALSE)=0,"-",VLOOKUP($AY$2,Data,37,FALSE))</f>
        <v>#REF!</v>
      </c>
      <c r="AK30" s="407"/>
      <c r="AL30" s="407"/>
      <c r="AM30" s="407"/>
      <c r="AN30" s="407"/>
      <c r="AO30" s="407"/>
      <c r="AP30" s="407"/>
      <c r="AQ30" s="407"/>
      <c r="AR30" s="407"/>
      <c r="AS30" s="364" t="s">
        <v>30</v>
      </c>
      <c r="AT30" s="364"/>
      <c r="AU30" s="364"/>
      <c r="AV30" s="365"/>
    </row>
    <row r="31" spans="2:48" ht="33.75" customHeight="1">
      <c r="B31" s="374" t="s">
        <v>16</v>
      </c>
      <c r="C31" s="375"/>
      <c r="D31" s="375"/>
      <c r="E31" s="375"/>
      <c r="F31" s="375"/>
      <c r="G31" s="375"/>
      <c r="H31" s="375"/>
      <c r="I31" s="375"/>
      <c r="J31" s="375"/>
      <c r="K31" s="375"/>
      <c r="L31" s="375"/>
      <c r="M31" s="375"/>
      <c r="N31" s="376"/>
      <c r="O31" s="482" t="e">
        <f>IF(VLOOKUP($AY$2,Data,41,FALSE)=0,"-",VLOOKUP($AY$2,Data,41,FALSE))</f>
        <v>#REF!</v>
      </c>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row>
    <row r="32" spans="2:48" ht="21.75" customHeight="1">
      <c r="B32" s="380" t="s">
        <v>8</v>
      </c>
      <c r="C32" s="381"/>
      <c r="D32" s="381"/>
      <c r="E32" s="381"/>
      <c r="F32" s="381"/>
      <c r="G32" s="381"/>
      <c r="H32" s="381"/>
      <c r="I32" s="381"/>
      <c r="J32" s="381"/>
      <c r="K32" s="381"/>
      <c r="L32" s="381"/>
      <c r="M32" s="381"/>
      <c r="N32" s="382"/>
      <c r="O32" s="482" t="e">
        <f>IF(VLOOKUP($AY$2,Data,42,FALSE)=0,"-",VLOOKUP($AY$2,Data,42,FALSE))</f>
        <v>#REF!</v>
      </c>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4"/>
    </row>
    <row r="33" spans="2:48" ht="18" customHeight="1">
      <c r="B33" s="335" t="s">
        <v>2</v>
      </c>
      <c r="C33" s="369"/>
      <c r="D33" s="369"/>
      <c r="E33" s="369"/>
      <c r="F33" s="369"/>
      <c r="G33" s="369"/>
      <c r="H33" s="369"/>
      <c r="I33" s="369"/>
      <c r="J33" s="369"/>
      <c r="K33" s="369"/>
      <c r="L33" s="369"/>
      <c r="M33" s="369"/>
      <c r="N33" s="370"/>
      <c r="O33" s="341" t="s">
        <v>27</v>
      </c>
      <c r="P33" s="342"/>
      <c r="Q33" s="342"/>
      <c r="R33" s="342"/>
      <c r="S33" s="342"/>
      <c r="T33" s="342"/>
      <c r="U33" s="342"/>
      <c r="V33" s="343"/>
      <c r="W33" s="478" t="e">
        <f>VLOOKUP($AY$2,Data,43,FALSE)</f>
        <v>#REF!</v>
      </c>
      <c r="X33" s="479"/>
      <c r="Y33" s="479"/>
      <c r="Z33" s="479"/>
      <c r="AA33" s="479"/>
      <c r="AB33" s="479"/>
      <c r="AC33" s="479"/>
      <c r="AD33" s="479"/>
      <c r="AE33" s="480"/>
      <c r="AF33" s="344" t="s">
        <v>28</v>
      </c>
      <c r="AG33" s="342"/>
      <c r="AH33" s="342"/>
      <c r="AI33" s="342"/>
      <c r="AJ33" s="342"/>
      <c r="AK33" s="342"/>
      <c r="AL33" s="342"/>
      <c r="AM33" s="343"/>
      <c r="AN33" s="478" t="e">
        <f>VLOOKUP($AY$2,Data,44,FALSE)</f>
        <v>#REF!</v>
      </c>
      <c r="AO33" s="479"/>
      <c r="AP33" s="479"/>
      <c r="AQ33" s="479"/>
      <c r="AR33" s="479"/>
      <c r="AS33" s="479"/>
      <c r="AT33" s="479"/>
      <c r="AU33" s="479"/>
      <c r="AV33" s="481"/>
    </row>
    <row r="34" spans="2:48" ht="18" customHeight="1">
      <c r="B34" s="371"/>
      <c r="C34" s="372"/>
      <c r="D34" s="372"/>
      <c r="E34" s="372"/>
      <c r="F34" s="372"/>
      <c r="G34" s="372"/>
      <c r="H34" s="372"/>
      <c r="I34" s="372"/>
      <c r="J34" s="372"/>
      <c r="K34" s="372"/>
      <c r="L34" s="372"/>
      <c r="M34" s="372"/>
      <c r="N34" s="373"/>
      <c r="O34" s="345" t="s">
        <v>0</v>
      </c>
      <c r="P34" s="346"/>
      <c r="Q34" s="346"/>
      <c r="R34" s="346"/>
      <c r="S34" s="346"/>
      <c r="T34" s="346"/>
      <c r="U34" s="346"/>
      <c r="V34" s="347"/>
      <c r="W34" s="485" t="e">
        <f>VLOOKUP($AY$2,Data,45,FALSE)</f>
        <v>#REF!</v>
      </c>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 customHeight="1">
      <c r="B35" s="335" t="s">
        <v>3</v>
      </c>
      <c r="C35" s="336"/>
      <c r="D35" s="336"/>
      <c r="E35" s="336"/>
      <c r="F35" s="336"/>
      <c r="G35" s="336"/>
      <c r="H35" s="336"/>
      <c r="I35" s="336"/>
      <c r="J35" s="336"/>
      <c r="K35" s="336"/>
      <c r="L35" s="336"/>
      <c r="M35" s="336"/>
      <c r="N35" s="337"/>
      <c r="O35" s="341" t="s">
        <v>27</v>
      </c>
      <c r="P35" s="342"/>
      <c r="Q35" s="342"/>
      <c r="R35" s="342"/>
      <c r="S35" s="342"/>
      <c r="T35" s="342"/>
      <c r="U35" s="342"/>
      <c r="V35" s="343"/>
      <c r="W35" s="478" t="e">
        <f>VLOOKUP($AY$2,Data,46,FALSE)</f>
        <v>#REF!</v>
      </c>
      <c r="X35" s="479"/>
      <c r="Y35" s="479"/>
      <c r="Z35" s="479"/>
      <c r="AA35" s="479"/>
      <c r="AB35" s="479"/>
      <c r="AC35" s="479"/>
      <c r="AD35" s="479"/>
      <c r="AE35" s="480"/>
      <c r="AF35" s="344" t="s">
        <v>28</v>
      </c>
      <c r="AG35" s="342"/>
      <c r="AH35" s="342"/>
      <c r="AI35" s="342"/>
      <c r="AJ35" s="342"/>
      <c r="AK35" s="342"/>
      <c r="AL35" s="342"/>
      <c r="AM35" s="343"/>
      <c r="AN35" s="478" t="e">
        <f>VLOOKUP($AY$2,Data,47,FALSE)</f>
        <v>#REF!</v>
      </c>
      <c r="AO35" s="479"/>
      <c r="AP35" s="479"/>
      <c r="AQ35" s="479"/>
      <c r="AR35" s="479"/>
      <c r="AS35" s="479"/>
      <c r="AT35" s="479"/>
      <c r="AU35" s="479"/>
      <c r="AV35" s="481"/>
    </row>
    <row r="36" spans="2:48" ht="18" customHeight="1">
      <c r="B36" s="338"/>
      <c r="C36" s="339"/>
      <c r="D36" s="339"/>
      <c r="E36" s="339"/>
      <c r="F36" s="339"/>
      <c r="G36" s="339"/>
      <c r="H36" s="339"/>
      <c r="I36" s="339"/>
      <c r="J36" s="339"/>
      <c r="K36" s="339"/>
      <c r="L36" s="339"/>
      <c r="M36" s="339"/>
      <c r="N36" s="340"/>
      <c r="O36" s="345" t="s">
        <v>0</v>
      </c>
      <c r="P36" s="346"/>
      <c r="Q36" s="346"/>
      <c r="R36" s="346"/>
      <c r="S36" s="346"/>
      <c r="T36" s="346"/>
      <c r="U36" s="346"/>
      <c r="V36" s="347"/>
      <c r="W36" s="485" t="e">
        <f>VLOOKUP($AY$2,Data,48,FALSE)</f>
        <v>#REF!</v>
      </c>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 customHeight="1">
      <c r="B37" s="351" t="s">
        <v>1</v>
      </c>
      <c r="C37" s="336"/>
      <c r="D37" s="336"/>
      <c r="E37" s="336"/>
      <c r="F37" s="336"/>
      <c r="G37" s="336"/>
      <c r="H37" s="336"/>
      <c r="I37" s="336"/>
      <c r="J37" s="336"/>
      <c r="K37" s="336"/>
      <c r="L37" s="336"/>
      <c r="M37" s="336"/>
      <c r="N37" s="337"/>
      <c r="O37" s="488" t="e">
        <f>VLOOKUP($AY$2,Data,49,FALSE)</f>
        <v>#REF!</v>
      </c>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90"/>
    </row>
    <row r="38" spans="2:48" ht="18" customHeight="1">
      <c r="B38" s="352"/>
      <c r="C38" s="353"/>
      <c r="D38" s="353"/>
      <c r="E38" s="353"/>
      <c r="F38" s="353"/>
      <c r="G38" s="353"/>
      <c r="H38" s="353"/>
      <c r="I38" s="353"/>
      <c r="J38" s="353"/>
      <c r="K38" s="353"/>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60"/>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3"/>
    </row>
    <row r="41" spans="2:48" ht="18" customHeight="1">
      <c r="B41" s="352"/>
      <c r="C41" s="353"/>
      <c r="D41" s="353"/>
      <c r="E41" s="353"/>
      <c r="F41" s="353"/>
      <c r="G41" s="353"/>
      <c r="H41" s="353"/>
      <c r="I41" s="353"/>
      <c r="J41" s="353"/>
      <c r="K41" s="353"/>
      <c r="L41" s="353"/>
      <c r="M41" s="353"/>
      <c r="N41" s="354"/>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2"/>
    </row>
    <row r="42" spans="2:48" ht="18" customHeight="1">
      <c r="B42" s="333" t="s">
        <v>20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row>
    <row r="43" spans="2:48" ht="18" customHeight="1">
      <c r="B43" s="334" t="s">
        <v>48</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sheetData>
  <sheetProtection/>
  <mergeCells count="154">
    <mergeCell ref="H26:N26"/>
    <mergeCell ref="S24:AA24"/>
    <mergeCell ref="H24:N24"/>
    <mergeCell ref="O22:R22"/>
    <mergeCell ref="S25:AA25"/>
    <mergeCell ref="O24:R24"/>
    <mergeCell ref="H22:N22"/>
    <mergeCell ref="AB18:AE18"/>
    <mergeCell ref="AS16:AV16"/>
    <mergeCell ref="B21:G23"/>
    <mergeCell ref="O23:R23"/>
    <mergeCell ref="S23:AA23"/>
    <mergeCell ref="AB21:AE21"/>
    <mergeCell ref="AB22:AE22"/>
    <mergeCell ref="H23:N23"/>
    <mergeCell ref="AK17:AQ17"/>
    <mergeCell ref="AF22:AI22"/>
    <mergeCell ref="B6:N6"/>
    <mergeCell ref="O16:R16"/>
    <mergeCell ref="O17:R17"/>
    <mergeCell ref="O6:AV6"/>
    <mergeCell ref="AB16:AE16"/>
    <mergeCell ref="AS15:AV15"/>
    <mergeCell ref="AF15:AI15"/>
    <mergeCell ref="AF16:AI16"/>
    <mergeCell ref="AF17:AI17"/>
    <mergeCell ref="H17:N17"/>
    <mergeCell ref="O31:AV31"/>
    <mergeCell ref="AB23:AE23"/>
    <mergeCell ref="AS22:AV22"/>
    <mergeCell ref="AS26:AV26"/>
    <mergeCell ref="AJ23:AR23"/>
    <mergeCell ref="AJ24:AR24"/>
    <mergeCell ref="O26:R26"/>
    <mergeCell ref="S28:AA28"/>
    <mergeCell ref="AJ26:AR26"/>
    <mergeCell ref="AF29:AI29"/>
    <mergeCell ref="O30:R30"/>
    <mergeCell ref="O25:R25"/>
    <mergeCell ref="AB24:AE24"/>
    <mergeCell ref="O20:R20"/>
    <mergeCell ref="O21:R21"/>
    <mergeCell ref="AB27:AE27"/>
    <mergeCell ref="AB28:AE28"/>
    <mergeCell ref="AB29:AE29"/>
    <mergeCell ref="O36:V36"/>
    <mergeCell ref="O35:V35"/>
    <mergeCell ref="AF28:AI28"/>
    <mergeCell ref="O32:AV32"/>
    <mergeCell ref="AS30:AV30"/>
    <mergeCell ref="W36:AV36"/>
    <mergeCell ref="S30:AA30"/>
    <mergeCell ref="AF30:AI30"/>
    <mergeCell ref="AB30:AE30"/>
    <mergeCell ref="AJ30:AR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8:AV18"/>
    <mergeCell ref="AJ18:AR18"/>
    <mergeCell ref="S21:AA21"/>
    <mergeCell ref="AJ22:AR22"/>
    <mergeCell ref="AF18:AI18"/>
    <mergeCell ref="AF19:AI19"/>
    <mergeCell ref="AS21:AV21"/>
    <mergeCell ref="AF20:AI20"/>
    <mergeCell ref="AS20:AV20"/>
    <mergeCell ref="AJ20:AR20"/>
    <mergeCell ref="W35:AE35"/>
    <mergeCell ref="AF33:AM33"/>
    <mergeCell ref="AF23:AI23"/>
    <mergeCell ref="AF24:AI24"/>
    <mergeCell ref="AF25:AI25"/>
    <mergeCell ref="AF27:AI27"/>
    <mergeCell ref="S29:AA29"/>
    <mergeCell ref="AB26:AE26"/>
    <mergeCell ref="AJ27:AR27"/>
    <mergeCell ref="AF26:AI26"/>
    <mergeCell ref="AS17:AV17"/>
    <mergeCell ref="AB17:AE17"/>
    <mergeCell ref="W33:AE33"/>
    <mergeCell ref="AN33:AV33"/>
    <mergeCell ref="AS28:AV28"/>
    <mergeCell ref="AS29:AV29"/>
    <mergeCell ref="S18:AA18"/>
    <mergeCell ref="AB20:AE20"/>
    <mergeCell ref="AB19:AE19"/>
    <mergeCell ref="S27:AA27"/>
    <mergeCell ref="AS19:AV19"/>
    <mergeCell ref="AB25:AE25"/>
    <mergeCell ref="AJ19:AR19"/>
    <mergeCell ref="S19:AA19"/>
    <mergeCell ref="S22:AA22"/>
    <mergeCell ref="AJ21:AR21"/>
    <mergeCell ref="AS24:AV24"/>
    <mergeCell ref="AS23:AV23"/>
    <mergeCell ref="AS25:AV25"/>
    <mergeCell ref="AJ16:AR16"/>
    <mergeCell ref="S16:AA16"/>
    <mergeCell ref="B32:N32"/>
    <mergeCell ref="AF21:AI21"/>
    <mergeCell ref="H21:N21"/>
    <mergeCell ref="AJ29:AR29"/>
    <mergeCell ref="H19:N19"/>
    <mergeCell ref="B31:N31"/>
    <mergeCell ref="O28:R28"/>
    <mergeCell ref="O29:R29"/>
    <mergeCell ref="O41:AV41"/>
    <mergeCell ref="B37:N41"/>
    <mergeCell ref="O40:AV40"/>
    <mergeCell ref="S20:AA20"/>
    <mergeCell ref="AS27:AV27"/>
    <mergeCell ref="S26:AA26"/>
    <mergeCell ref="B15:G20"/>
    <mergeCell ref="O19:R19"/>
    <mergeCell ref="H20:N20"/>
    <mergeCell ref="AJ15:AR15"/>
    <mergeCell ref="H16:N16"/>
    <mergeCell ref="B9:N10"/>
    <mergeCell ref="AB15:AE15"/>
    <mergeCell ref="T17:Z17"/>
    <mergeCell ref="O9:AV10"/>
    <mergeCell ref="B13:N14"/>
    <mergeCell ref="O13:AV14"/>
    <mergeCell ref="H15:N15"/>
    <mergeCell ref="S15:AA15"/>
    <mergeCell ref="O15:R15"/>
    <mergeCell ref="B11:N12"/>
    <mergeCell ref="O11:AV12"/>
    <mergeCell ref="O27:R27"/>
    <mergeCell ref="B2:AV2"/>
    <mergeCell ref="B7:N8"/>
    <mergeCell ref="B4:N5"/>
    <mergeCell ref="O7:AV8"/>
    <mergeCell ref="O4:AV5"/>
    <mergeCell ref="H18:N18"/>
    <mergeCell ref="O18:R18"/>
  </mergeCells>
  <printOptions horizontalCentered="1"/>
  <pageMargins left="0.3937007874015748" right="0.3937007874015748" top="0.41" bottom="0.26" header="0.35" footer="0.24"/>
  <pageSetup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140" t="s">
        <v>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X2" s="11" t="s">
        <v>43</v>
      </c>
      <c r="AY2" s="12">
        <v>8</v>
      </c>
    </row>
    <row r="3" spans="45:48" ht="9.75" customHeight="1">
      <c r="AS3" s="3"/>
      <c r="AT3" s="3"/>
      <c r="AU3" s="3"/>
      <c r="AV3" s="2"/>
    </row>
    <row r="4" spans="2:48" ht="15.75" customHeight="1">
      <c r="B4" s="465" t="s">
        <v>111</v>
      </c>
      <c r="C4" s="466"/>
      <c r="D4" s="466"/>
      <c r="E4" s="466"/>
      <c r="F4" s="466"/>
      <c r="G4" s="466"/>
      <c r="H4" s="466"/>
      <c r="I4" s="466"/>
      <c r="J4" s="466"/>
      <c r="K4" s="466"/>
      <c r="L4" s="466"/>
      <c r="M4" s="466"/>
      <c r="N4" s="467"/>
      <c r="O4" s="465" t="e">
        <f>VLOOKUP($AY$2,Data,3,FALSE)</f>
        <v>#REF!</v>
      </c>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7"/>
    </row>
    <row r="5" spans="2:48" ht="15.75" customHeight="1">
      <c r="B5" s="468"/>
      <c r="C5" s="469"/>
      <c r="D5" s="469"/>
      <c r="E5" s="469"/>
      <c r="F5" s="469"/>
      <c r="G5" s="469"/>
      <c r="H5" s="469"/>
      <c r="I5" s="469"/>
      <c r="J5" s="469"/>
      <c r="K5" s="469"/>
      <c r="L5" s="469"/>
      <c r="M5" s="469"/>
      <c r="N5" s="470"/>
      <c r="O5" s="468"/>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70"/>
    </row>
    <row r="6" spans="2:48" ht="23.25" customHeight="1">
      <c r="B6" s="471" t="s">
        <v>23</v>
      </c>
      <c r="C6" s="472"/>
      <c r="D6" s="472"/>
      <c r="E6" s="472"/>
      <c r="F6" s="472"/>
      <c r="G6" s="472"/>
      <c r="H6" s="472"/>
      <c r="I6" s="472"/>
      <c r="J6" s="472"/>
      <c r="K6" s="472"/>
      <c r="L6" s="472"/>
      <c r="M6" s="472"/>
      <c r="N6" s="473"/>
      <c r="O6" s="474" t="e">
        <f>VLOOKUP($AY$2,Data,4,FALSE)</f>
        <v>#REF!</v>
      </c>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6"/>
    </row>
    <row r="7" spans="2:48" ht="18" customHeight="1">
      <c r="B7" s="335" t="s">
        <v>26</v>
      </c>
      <c r="C7" s="336"/>
      <c r="D7" s="336"/>
      <c r="E7" s="336"/>
      <c r="F7" s="336"/>
      <c r="G7" s="336"/>
      <c r="H7" s="336"/>
      <c r="I7" s="336"/>
      <c r="J7" s="336"/>
      <c r="K7" s="336"/>
      <c r="L7" s="336"/>
      <c r="M7" s="336"/>
      <c r="N7" s="337"/>
      <c r="O7" s="465" t="e">
        <f>VLOOKUP($AY$2,Data,5,FALSE)&amp;VLOOKUP($AY$2,Data,6,FALSE)</f>
        <v>#REF!</v>
      </c>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7"/>
    </row>
    <row r="8" spans="2:48" ht="18" customHeight="1">
      <c r="B8" s="338"/>
      <c r="C8" s="339"/>
      <c r="D8" s="339"/>
      <c r="E8" s="339"/>
      <c r="F8" s="339"/>
      <c r="G8" s="339"/>
      <c r="H8" s="339"/>
      <c r="I8" s="339"/>
      <c r="J8" s="339"/>
      <c r="K8" s="339"/>
      <c r="L8" s="339"/>
      <c r="M8" s="339"/>
      <c r="N8" s="340"/>
      <c r="O8" s="468"/>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35" t="s">
        <v>24</v>
      </c>
      <c r="C9" s="336"/>
      <c r="D9" s="336"/>
      <c r="E9" s="336"/>
      <c r="F9" s="336"/>
      <c r="G9" s="336"/>
      <c r="H9" s="336"/>
      <c r="I9" s="336"/>
      <c r="J9" s="336"/>
      <c r="K9" s="336"/>
      <c r="L9" s="336"/>
      <c r="M9" s="336"/>
      <c r="N9" s="337"/>
      <c r="O9" s="465" t="e">
        <f>VLOOKUP($AY$2,Data,7,FALSE)</f>
        <v>#REF!</v>
      </c>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7"/>
    </row>
    <row r="10" spans="2:48" ht="17.25" customHeight="1">
      <c r="B10" s="338"/>
      <c r="C10" s="339"/>
      <c r="D10" s="339"/>
      <c r="E10" s="339"/>
      <c r="F10" s="339"/>
      <c r="G10" s="339"/>
      <c r="H10" s="339"/>
      <c r="I10" s="339"/>
      <c r="J10" s="339"/>
      <c r="K10" s="339"/>
      <c r="L10" s="339"/>
      <c r="M10" s="339"/>
      <c r="N10" s="340"/>
      <c r="O10" s="468"/>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70"/>
    </row>
    <row r="11" spans="2:48" ht="15.75" customHeight="1">
      <c r="B11" s="351" t="s">
        <v>112</v>
      </c>
      <c r="C11" s="336"/>
      <c r="D11" s="336"/>
      <c r="E11" s="336"/>
      <c r="F11" s="336"/>
      <c r="G11" s="336"/>
      <c r="H11" s="336"/>
      <c r="I11" s="336"/>
      <c r="J11" s="336"/>
      <c r="K11" s="336"/>
      <c r="L11" s="336"/>
      <c r="M11" s="336"/>
      <c r="N11" s="337"/>
      <c r="O11" s="491" t="e">
        <f>VLOOKUP($AY$2,Data,8,FALSE)</f>
        <v>#REF!</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492"/>
    </row>
    <row r="12" spans="2:48" ht="15.75" customHeight="1">
      <c r="B12" s="338"/>
      <c r="C12" s="339"/>
      <c r="D12" s="339"/>
      <c r="E12" s="339"/>
      <c r="F12" s="339"/>
      <c r="G12" s="339"/>
      <c r="H12" s="339"/>
      <c r="I12" s="339"/>
      <c r="J12" s="339"/>
      <c r="K12" s="339"/>
      <c r="L12" s="339"/>
      <c r="M12" s="339"/>
      <c r="N12" s="340"/>
      <c r="O12" s="493"/>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5"/>
    </row>
    <row r="13" spans="2:48" ht="18" customHeight="1">
      <c r="B13" s="447" t="s">
        <v>115</v>
      </c>
      <c r="C13" s="448"/>
      <c r="D13" s="448"/>
      <c r="E13" s="448"/>
      <c r="F13" s="448"/>
      <c r="G13" s="448"/>
      <c r="H13" s="448"/>
      <c r="I13" s="448"/>
      <c r="J13" s="448"/>
      <c r="K13" s="448"/>
      <c r="L13" s="448"/>
      <c r="M13" s="448"/>
      <c r="N13" s="449"/>
      <c r="O13" s="453" t="e">
        <f>VLOOKUP($AY$2,Data,2,FALSE)</f>
        <v>#REF!</v>
      </c>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5"/>
    </row>
    <row r="14" spans="2:48" ht="18" customHeight="1">
      <c r="B14" s="450"/>
      <c r="C14" s="451"/>
      <c r="D14" s="451"/>
      <c r="E14" s="451"/>
      <c r="F14" s="451"/>
      <c r="G14" s="451"/>
      <c r="H14" s="451"/>
      <c r="I14" s="451"/>
      <c r="J14" s="451"/>
      <c r="K14" s="451"/>
      <c r="L14" s="451"/>
      <c r="M14" s="451"/>
      <c r="N14" s="452"/>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8"/>
    </row>
    <row r="15" spans="2:48" ht="24.75" customHeight="1">
      <c r="B15" s="335" t="s">
        <v>9</v>
      </c>
      <c r="C15" s="336"/>
      <c r="D15" s="336"/>
      <c r="E15" s="336"/>
      <c r="F15" s="336"/>
      <c r="G15" s="444"/>
      <c r="H15" s="415" t="s">
        <v>4</v>
      </c>
      <c r="I15" s="416"/>
      <c r="J15" s="416"/>
      <c r="K15" s="416"/>
      <c r="L15" s="416"/>
      <c r="M15" s="416"/>
      <c r="N15" s="417"/>
      <c r="O15" s="366" t="s">
        <v>12</v>
      </c>
      <c r="P15" s="367"/>
      <c r="Q15" s="367"/>
      <c r="R15" s="367"/>
      <c r="S15" s="430" t="e">
        <f>IF(VLOOKUP($AY$2,Data,10,FALSE)=0,"-",VLOOKUP($AY$2,Data,10,FALSE))</f>
        <v>#REF!</v>
      </c>
      <c r="T15" s="430"/>
      <c r="U15" s="430"/>
      <c r="V15" s="430"/>
      <c r="W15" s="430"/>
      <c r="X15" s="430"/>
      <c r="Y15" s="430"/>
      <c r="Z15" s="430"/>
      <c r="AA15" s="430"/>
      <c r="AB15" s="430"/>
      <c r="AC15" s="430"/>
      <c r="AD15" s="430"/>
      <c r="AE15" s="431"/>
      <c r="AF15" s="366" t="s">
        <v>13</v>
      </c>
      <c r="AG15" s="367"/>
      <c r="AH15" s="367"/>
      <c r="AI15" s="367"/>
      <c r="AJ15" s="430" t="e">
        <f>IF(VLOOKUP($AY$2,Data,9,FALSE)=0,"-",VLOOKUP($AY$2,Data,9,FALSE))</f>
        <v>#REF!</v>
      </c>
      <c r="AK15" s="430"/>
      <c r="AL15" s="430"/>
      <c r="AM15" s="430"/>
      <c r="AN15" s="430"/>
      <c r="AO15" s="430"/>
      <c r="AP15" s="430"/>
      <c r="AQ15" s="430"/>
      <c r="AR15" s="430"/>
      <c r="AS15" s="430"/>
      <c r="AT15" s="430"/>
      <c r="AU15" s="430"/>
      <c r="AV15" s="431"/>
    </row>
    <row r="16" spans="2:48" ht="24.75" customHeight="1">
      <c r="B16" s="352"/>
      <c r="C16" s="353"/>
      <c r="D16" s="353"/>
      <c r="E16" s="353"/>
      <c r="F16" s="353"/>
      <c r="G16" s="445"/>
      <c r="H16" s="412" t="s">
        <v>5</v>
      </c>
      <c r="I16" s="413"/>
      <c r="J16" s="413"/>
      <c r="K16" s="413"/>
      <c r="L16" s="413"/>
      <c r="M16" s="413"/>
      <c r="N16" s="414"/>
      <c r="O16" s="399" t="s">
        <v>12</v>
      </c>
      <c r="P16" s="400"/>
      <c r="Q16" s="400"/>
      <c r="R16" s="400"/>
      <c r="S16" s="401" t="e">
        <f>IF(VLOOKUP($AY$2,Data,16,FALSE)=0,"-",VLOOKUP($AY$2,Data,16,FALSE))</f>
        <v>#REF!</v>
      </c>
      <c r="T16" s="401"/>
      <c r="U16" s="401"/>
      <c r="V16" s="401"/>
      <c r="W16" s="401"/>
      <c r="X16" s="401"/>
      <c r="Y16" s="401"/>
      <c r="Z16" s="401"/>
      <c r="AA16" s="401"/>
      <c r="AB16" s="402" t="s">
        <v>29</v>
      </c>
      <c r="AC16" s="402"/>
      <c r="AD16" s="402"/>
      <c r="AE16" s="403"/>
      <c r="AF16" s="399" t="s">
        <v>13</v>
      </c>
      <c r="AG16" s="400"/>
      <c r="AH16" s="400"/>
      <c r="AI16" s="400"/>
      <c r="AJ16" s="401" t="e">
        <f>IF(VLOOKUP($AY$2,Data,11,FALSE)=0,"-",VLOOKUP($AY$2,Data,11,FALSE))</f>
        <v>#REF!</v>
      </c>
      <c r="AK16" s="401"/>
      <c r="AL16" s="401"/>
      <c r="AM16" s="401"/>
      <c r="AN16" s="401"/>
      <c r="AO16" s="401"/>
      <c r="AP16" s="401"/>
      <c r="AQ16" s="401"/>
      <c r="AR16" s="401"/>
      <c r="AS16" s="402" t="s">
        <v>30</v>
      </c>
      <c r="AT16" s="402"/>
      <c r="AU16" s="402"/>
      <c r="AV16" s="403"/>
    </row>
    <row r="17" spans="2:48" ht="24.75" customHeight="1">
      <c r="B17" s="352"/>
      <c r="C17" s="353"/>
      <c r="D17" s="353"/>
      <c r="E17" s="353"/>
      <c r="F17" s="353"/>
      <c r="G17" s="445"/>
      <c r="H17" s="433" t="s">
        <v>19</v>
      </c>
      <c r="I17" s="434"/>
      <c r="J17" s="434"/>
      <c r="K17" s="434"/>
      <c r="L17" s="434"/>
      <c r="M17" s="434"/>
      <c r="N17" s="435"/>
      <c r="O17" s="419" t="s">
        <v>12</v>
      </c>
      <c r="P17" s="420"/>
      <c r="Q17" s="420"/>
      <c r="R17" s="420"/>
      <c r="S17" s="13" t="s">
        <v>44</v>
      </c>
      <c r="T17" s="477" t="e">
        <f>IF(VLOOKUP($AY$2,Data,17,FALSE)=0,"-",VLOOKUP($AY$2,Data,17,FALSE))</f>
        <v>#REF!</v>
      </c>
      <c r="U17" s="477"/>
      <c r="V17" s="477"/>
      <c r="W17" s="477"/>
      <c r="X17" s="477"/>
      <c r="Y17" s="477"/>
      <c r="Z17" s="477"/>
      <c r="AA17" s="13" t="s">
        <v>45</v>
      </c>
      <c r="AB17" s="402" t="s">
        <v>29</v>
      </c>
      <c r="AC17" s="402"/>
      <c r="AD17" s="402"/>
      <c r="AE17" s="403"/>
      <c r="AF17" s="419" t="s">
        <v>13</v>
      </c>
      <c r="AG17" s="420"/>
      <c r="AH17" s="420"/>
      <c r="AI17" s="420"/>
      <c r="AJ17" s="13" t="s">
        <v>46</v>
      </c>
      <c r="AK17" s="477" t="e">
        <f>IF(VLOOKUP($AY$2,Data,12,FALSE)=0,"-",VLOOKUP($AY$2,Data,12,FALSE))</f>
        <v>#REF!</v>
      </c>
      <c r="AL17" s="477"/>
      <c r="AM17" s="477"/>
      <c r="AN17" s="477"/>
      <c r="AO17" s="477"/>
      <c r="AP17" s="477"/>
      <c r="AQ17" s="477"/>
      <c r="AR17" s="13" t="s">
        <v>47</v>
      </c>
      <c r="AS17" s="402" t="s">
        <v>30</v>
      </c>
      <c r="AT17" s="402"/>
      <c r="AU17" s="402"/>
      <c r="AV17" s="403"/>
    </row>
    <row r="18" spans="2:48" ht="24.75" customHeight="1">
      <c r="B18" s="352"/>
      <c r="C18" s="353"/>
      <c r="D18" s="353"/>
      <c r="E18" s="353"/>
      <c r="F18" s="353"/>
      <c r="G18" s="445"/>
      <c r="H18" s="427" t="s">
        <v>6</v>
      </c>
      <c r="I18" s="428"/>
      <c r="J18" s="428"/>
      <c r="K18" s="428"/>
      <c r="L18" s="428"/>
      <c r="M18" s="428"/>
      <c r="N18" s="429"/>
      <c r="O18" s="419" t="s">
        <v>12</v>
      </c>
      <c r="P18" s="420"/>
      <c r="Q18" s="420"/>
      <c r="R18" s="420"/>
      <c r="S18" s="477" t="e">
        <f>IF(VLOOKUP($AY$2,Data,18,FALSE)=0,"-",VLOOKUP($AY$2,Data,18,FALSE))</f>
        <v>#REF!</v>
      </c>
      <c r="T18" s="477"/>
      <c r="U18" s="477"/>
      <c r="V18" s="477"/>
      <c r="W18" s="477"/>
      <c r="X18" s="477"/>
      <c r="Y18" s="477"/>
      <c r="Z18" s="477"/>
      <c r="AA18" s="477"/>
      <c r="AB18" s="425"/>
      <c r="AC18" s="425"/>
      <c r="AD18" s="425"/>
      <c r="AE18" s="426"/>
      <c r="AF18" s="419" t="s">
        <v>13</v>
      </c>
      <c r="AG18" s="420"/>
      <c r="AH18" s="420"/>
      <c r="AI18" s="420"/>
      <c r="AJ18" s="477" t="e">
        <f>IF(VLOOKUP($AY$2,Data,13,FALSE)=0,"-",VLOOKUP($AY$2,Data,13,FALSE))</f>
        <v>#REF!</v>
      </c>
      <c r="AK18" s="477"/>
      <c r="AL18" s="477"/>
      <c r="AM18" s="477"/>
      <c r="AN18" s="477"/>
      <c r="AO18" s="477"/>
      <c r="AP18" s="477"/>
      <c r="AQ18" s="477"/>
      <c r="AR18" s="477"/>
      <c r="AS18" s="425"/>
      <c r="AT18" s="425"/>
      <c r="AU18" s="425"/>
      <c r="AV18" s="426"/>
    </row>
    <row r="19" spans="2:48" ht="24.75" customHeight="1">
      <c r="B19" s="352"/>
      <c r="C19" s="353"/>
      <c r="D19" s="353"/>
      <c r="E19" s="353"/>
      <c r="F19" s="353"/>
      <c r="G19" s="445"/>
      <c r="H19" s="427" t="s">
        <v>113</v>
      </c>
      <c r="I19" s="428"/>
      <c r="J19" s="428"/>
      <c r="K19" s="428"/>
      <c r="L19" s="428"/>
      <c r="M19" s="428"/>
      <c r="N19" s="429"/>
      <c r="O19" s="419" t="s">
        <v>12</v>
      </c>
      <c r="P19" s="420"/>
      <c r="Q19" s="420"/>
      <c r="R19" s="420"/>
      <c r="S19" s="477" t="e">
        <f>IF(VLOOKUP($AY$2,Data,19,FALSE)=0,"-",VLOOKUP($AY$2,Data,19,FALSE))</f>
        <v>#REF!</v>
      </c>
      <c r="T19" s="477"/>
      <c r="U19" s="477"/>
      <c r="V19" s="477"/>
      <c r="W19" s="477"/>
      <c r="X19" s="477"/>
      <c r="Y19" s="477"/>
      <c r="Z19" s="477"/>
      <c r="AA19" s="477"/>
      <c r="AB19" s="421" t="s">
        <v>31</v>
      </c>
      <c r="AC19" s="421"/>
      <c r="AD19" s="421"/>
      <c r="AE19" s="422"/>
      <c r="AF19" s="419" t="s">
        <v>13</v>
      </c>
      <c r="AG19" s="420"/>
      <c r="AH19" s="420"/>
      <c r="AI19" s="420"/>
      <c r="AJ19" s="477" t="e">
        <f>IF(VLOOKUP($AY$2,Data,14,FALSE)=0,"-",VLOOKUP($AY$2,Data,14,FALSE))</f>
        <v>#REF!</v>
      </c>
      <c r="AK19" s="477"/>
      <c r="AL19" s="477"/>
      <c r="AM19" s="477"/>
      <c r="AN19" s="477"/>
      <c r="AO19" s="477"/>
      <c r="AP19" s="477"/>
      <c r="AQ19" s="477"/>
      <c r="AR19" s="477"/>
      <c r="AS19" s="421" t="s">
        <v>32</v>
      </c>
      <c r="AT19" s="421"/>
      <c r="AU19" s="421"/>
      <c r="AV19" s="422"/>
    </row>
    <row r="20" spans="2:48" ht="24.75" customHeight="1">
      <c r="B20" s="338"/>
      <c r="C20" s="339"/>
      <c r="D20" s="339"/>
      <c r="E20" s="339"/>
      <c r="F20" s="339"/>
      <c r="G20" s="446"/>
      <c r="H20" s="389" t="s">
        <v>114</v>
      </c>
      <c r="I20" s="390"/>
      <c r="J20" s="390"/>
      <c r="K20" s="390"/>
      <c r="L20" s="390"/>
      <c r="M20" s="390"/>
      <c r="N20" s="391"/>
      <c r="O20" s="392" t="s">
        <v>12</v>
      </c>
      <c r="P20" s="393"/>
      <c r="Q20" s="393"/>
      <c r="R20" s="393"/>
      <c r="S20" s="404" t="e">
        <f>IF(VLOOKUP($AY$2,Data,20,FALSE)=0,"-",VLOOKUP($AY$2,Data,20,FALSE))</f>
        <v>#REF!</v>
      </c>
      <c r="T20" s="404"/>
      <c r="U20" s="404"/>
      <c r="V20" s="404"/>
      <c r="W20" s="404"/>
      <c r="X20" s="404"/>
      <c r="Y20" s="404"/>
      <c r="Z20" s="404"/>
      <c r="AA20" s="404"/>
      <c r="AB20" s="405" t="s">
        <v>31</v>
      </c>
      <c r="AC20" s="405"/>
      <c r="AD20" s="405"/>
      <c r="AE20" s="406"/>
      <c r="AF20" s="392" t="s">
        <v>13</v>
      </c>
      <c r="AG20" s="393"/>
      <c r="AH20" s="393"/>
      <c r="AI20" s="393"/>
      <c r="AJ20" s="404" t="e">
        <f>IF(VLOOKUP($AY$2,Data,15,FALSE)=0,"-",VLOOKUP($AY$2,Data,15,FALSE))</f>
        <v>#REF!</v>
      </c>
      <c r="AK20" s="404"/>
      <c r="AL20" s="404"/>
      <c r="AM20" s="404"/>
      <c r="AN20" s="404"/>
      <c r="AO20" s="404"/>
      <c r="AP20" s="404"/>
      <c r="AQ20" s="404"/>
      <c r="AR20" s="404"/>
      <c r="AS20" s="405" t="s">
        <v>32</v>
      </c>
      <c r="AT20" s="405"/>
      <c r="AU20" s="405"/>
      <c r="AV20" s="406"/>
    </row>
    <row r="21" spans="2:48" ht="24.75" customHeight="1">
      <c r="B21" s="335" t="s">
        <v>10</v>
      </c>
      <c r="C21" s="394"/>
      <c r="D21" s="394"/>
      <c r="E21" s="394"/>
      <c r="F21" s="394"/>
      <c r="G21" s="423"/>
      <c r="H21" s="415" t="s">
        <v>5</v>
      </c>
      <c r="I21" s="416"/>
      <c r="J21" s="416"/>
      <c r="K21" s="416"/>
      <c r="L21" s="416"/>
      <c r="M21" s="416"/>
      <c r="N21" s="417"/>
      <c r="O21" s="366" t="s">
        <v>12</v>
      </c>
      <c r="P21" s="367"/>
      <c r="Q21" s="367"/>
      <c r="R21" s="367"/>
      <c r="S21" s="407" t="e">
        <f>IF(VLOOKUP($AY$2,Data,24,FALSE)=0,"-",VLOOKUP($AY$2,Data,24,FALSE))</f>
        <v>#REF!</v>
      </c>
      <c r="T21" s="407"/>
      <c r="U21" s="407"/>
      <c r="V21" s="407"/>
      <c r="W21" s="407"/>
      <c r="X21" s="407"/>
      <c r="Y21" s="407"/>
      <c r="Z21" s="407"/>
      <c r="AA21" s="407"/>
      <c r="AB21" s="408" t="s">
        <v>29</v>
      </c>
      <c r="AC21" s="408"/>
      <c r="AD21" s="408"/>
      <c r="AE21" s="409"/>
      <c r="AF21" s="366" t="s">
        <v>13</v>
      </c>
      <c r="AG21" s="367"/>
      <c r="AH21" s="367"/>
      <c r="AI21" s="367"/>
      <c r="AJ21" s="407" t="e">
        <f>IF(VLOOKUP($AY$2,Data,21,FALSE)=0,"-",VLOOKUP($AY$2,Data,21,FALSE))</f>
        <v>#REF!</v>
      </c>
      <c r="AK21" s="407"/>
      <c r="AL21" s="407"/>
      <c r="AM21" s="407"/>
      <c r="AN21" s="407"/>
      <c r="AO21" s="407"/>
      <c r="AP21" s="407"/>
      <c r="AQ21" s="407"/>
      <c r="AR21" s="407"/>
      <c r="AS21" s="408" t="s">
        <v>30</v>
      </c>
      <c r="AT21" s="408"/>
      <c r="AU21" s="408"/>
      <c r="AV21" s="409"/>
    </row>
    <row r="22" spans="2:48" ht="24.75" customHeight="1">
      <c r="B22" s="395"/>
      <c r="C22" s="396"/>
      <c r="D22" s="396"/>
      <c r="E22" s="396"/>
      <c r="F22" s="396"/>
      <c r="G22" s="424"/>
      <c r="H22" s="412" t="s">
        <v>113</v>
      </c>
      <c r="I22" s="413"/>
      <c r="J22" s="413"/>
      <c r="K22" s="413"/>
      <c r="L22" s="413"/>
      <c r="M22" s="413"/>
      <c r="N22" s="414"/>
      <c r="O22" s="399" t="s">
        <v>12</v>
      </c>
      <c r="P22" s="400"/>
      <c r="Q22" s="400"/>
      <c r="R22" s="400"/>
      <c r="S22" s="401" t="e">
        <f>IF(VLOOKUP($AY$2,Data,25,FALSE)=0,"-",VLOOKUP($AY$2,Data,25,FALSE))</f>
        <v>#REF!</v>
      </c>
      <c r="T22" s="401"/>
      <c r="U22" s="401"/>
      <c r="V22" s="401"/>
      <c r="W22" s="401"/>
      <c r="X22" s="401"/>
      <c r="Y22" s="401"/>
      <c r="Z22" s="401"/>
      <c r="AA22" s="401"/>
      <c r="AB22" s="402" t="s">
        <v>31</v>
      </c>
      <c r="AC22" s="402"/>
      <c r="AD22" s="402"/>
      <c r="AE22" s="403"/>
      <c r="AF22" s="399" t="s">
        <v>13</v>
      </c>
      <c r="AG22" s="400"/>
      <c r="AH22" s="400"/>
      <c r="AI22" s="400"/>
      <c r="AJ22" s="401" t="e">
        <f>IF(VLOOKUP($AY$2,Data,22,FALSE)=0,"-",VLOOKUP($AY$2,Data,22,FALSE))</f>
        <v>#REF!</v>
      </c>
      <c r="AK22" s="401"/>
      <c r="AL22" s="401"/>
      <c r="AM22" s="401"/>
      <c r="AN22" s="401"/>
      <c r="AO22" s="401"/>
      <c r="AP22" s="401"/>
      <c r="AQ22" s="401"/>
      <c r="AR22" s="401"/>
      <c r="AS22" s="402" t="s">
        <v>32</v>
      </c>
      <c r="AT22" s="402"/>
      <c r="AU22" s="402"/>
      <c r="AV22" s="403"/>
    </row>
    <row r="23" spans="2:48" ht="24.75" customHeight="1">
      <c r="B23" s="395"/>
      <c r="C23" s="396"/>
      <c r="D23" s="396"/>
      <c r="E23" s="396"/>
      <c r="F23" s="396"/>
      <c r="G23" s="424"/>
      <c r="H23" s="389" t="s">
        <v>114</v>
      </c>
      <c r="I23" s="390"/>
      <c r="J23" s="390"/>
      <c r="K23" s="390"/>
      <c r="L23" s="390"/>
      <c r="M23" s="390"/>
      <c r="N23" s="391"/>
      <c r="O23" s="392" t="s">
        <v>12</v>
      </c>
      <c r="P23" s="393"/>
      <c r="Q23" s="393"/>
      <c r="R23" s="393"/>
      <c r="S23" s="404" t="e">
        <f>IF(VLOOKUP($AY$2,Data,26,FALSE)=0,"-",VLOOKUP($AY$2,Data,26,FALSE))</f>
        <v>#REF!</v>
      </c>
      <c r="T23" s="404"/>
      <c r="U23" s="404"/>
      <c r="V23" s="404"/>
      <c r="W23" s="404"/>
      <c r="X23" s="404"/>
      <c r="Y23" s="404"/>
      <c r="Z23" s="404"/>
      <c r="AA23" s="404"/>
      <c r="AB23" s="405" t="s">
        <v>31</v>
      </c>
      <c r="AC23" s="405"/>
      <c r="AD23" s="405"/>
      <c r="AE23" s="406"/>
      <c r="AF23" s="392" t="s">
        <v>13</v>
      </c>
      <c r="AG23" s="393"/>
      <c r="AH23" s="393"/>
      <c r="AI23" s="393"/>
      <c r="AJ23" s="404" t="e">
        <f>IF(VLOOKUP($AY$2,Data,23,FALSE)=0,"-",VLOOKUP($AY$2,Data,23,FALSE))</f>
        <v>#REF!</v>
      </c>
      <c r="AK23" s="404"/>
      <c r="AL23" s="404"/>
      <c r="AM23" s="404"/>
      <c r="AN23" s="404"/>
      <c r="AO23" s="404"/>
      <c r="AP23" s="404"/>
      <c r="AQ23" s="404"/>
      <c r="AR23" s="404"/>
      <c r="AS23" s="405" t="s">
        <v>32</v>
      </c>
      <c r="AT23" s="405"/>
      <c r="AU23" s="405"/>
      <c r="AV23" s="406"/>
    </row>
    <row r="24" spans="2:48" ht="24.75" customHeight="1">
      <c r="B24" s="335" t="s">
        <v>11</v>
      </c>
      <c r="C24" s="394"/>
      <c r="D24" s="394"/>
      <c r="E24" s="394"/>
      <c r="F24" s="394"/>
      <c r="G24" s="394"/>
      <c r="H24" s="415" t="s">
        <v>5</v>
      </c>
      <c r="I24" s="416"/>
      <c r="J24" s="416"/>
      <c r="K24" s="416"/>
      <c r="L24" s="416"/>
      <c r="M24" s="416"/>
      <c r="N24" s="417"/>
      <c r="O24" s="366" t="s">
        <v>12</v>
      </c>
      <c r="P24" s="367"/>
      <c r="Q24" s="367"/>
      <c r="R24" s="367"/>
      <c r="S24" s="407" t="e">
        <f>IF(VLOOKUP($AY$2,Data,30,FALSE)=0,"-",VLOOKUP($AY$2,Data,30,FALSE))</f>
        <v>#REF!</v>
      </c>
      <c r="T24" s="407"/>
      <c r="U24" s="407"/>
      <c r="V24" s="407"/>
      <c r="W24" s="407"/>
      <c r="X24" s="407"/>
      <c r="Y24" s="407"/>
      <c r="Z24" s="407"/>
      <c r="AA24" s="407"/>
      <c r="AB24" s="408" t="s">
        <v>29</v>
      </c>
      <c r="AC24" s="408"/>
      <c r="AD24" s="408"/>
      <c r="AE24" s="409"/>
      <c r="AF24" s="366" t="s">
        <v>13</v>
      </c>
      <c r="AG24" s="367"/>
      <c r="AH24" s="367"/>
      <c r="AI24" s="367"/>
      <c r="AJ24" s="407" t="e">
        <f>IF(VLOOKUP($AY$2,Data,27,FALSE)=0,"-",VLOOKUP($AY$2,Data,27,FALSE))</f>
        <v>#REF!</v>
      </c>
      <c r="AK24" s="407"/>
      <c r="AL24" s="407"/>
      <c r="AM24" s="407"/>
      <c r="AN24" s="407"/>
      <c r="AO24" s="407"/>
      <c r="AP24" s="407"/>
      <c r="AQ24" s="407"/>
      <c r="AR24" s="407"/>
      <c r="AS24" s="408" t="s">
        <v>30</v>
      </c>
      <c r="AT24" s="408"/>
      <c r="AU24" s="408"/>
      <c r="AV24" s="409"/>
    </row>
    <row r="25" spans="2:48" ht="24.75" customHeight="1">
      <c r="B25" s="395"/>
      <c r="C25" s="396"/>
      <c r="D25" s="396"/>
      <c r="E25" s="396"/>
      <c r="F25" s="396"/>
      <c r="G25" s="396"/>
      <c r="H25" s="412" t="s">
        <v>113</v>
      </c>
      <c r="I25" s="413"/>
      <c r="J25" s="413"/>
      <c r="K25" s="413"/>
      <c r="L25" s="413"/>
      <c r="M25" s="413"/>
      <c r="N25" s="414"/>
      <c r="O25" s="399" t="s">
        <v>12</v>
      </c>
      <c r="P25" s="400"/>
      <c r="Q25" s="400"/>
      <c r="R25" s="400"/>
      <c r="S25" s="401" t="e">
        <f>IF(VLOOKUP($AY$2,Data,31,FALSE)=0,"-",VLOOKUP($AY$2,Data,31,FALSE))</f>
        <v>#REF!</v>
      </c>
      <c r="T25" s="401"/>
      <c r="U25" s="401"/>
      <c r="V25" s="401"/>
      <c r="W25" s="401"/>
      <c r="X25" s="401"/>
      <c r="Y25" s="401"/>
      <c r="Z25" s="401"/>
      <c r="AA25" s="401"/>
      <c r="AB25" s="402" t="s">
        <v>31</v>
      </c>
      <c r="AC25" s="402"/>
      <c r="AD25" s="402"/>
      <c r="AE25" s="403"/>
      <c r="AF25" s="399" t="s">
        <v>13</v>
      </c>
      <c r="AG25" s="400"/>
      <c r="AH25" s="400"/>
      <c r="AI25" s="400"/>
      <c r="AJ25" s="401" t="e">
        <f>IF(VLOOKUP($AY$2,Data,28,FALSE)=0,"-",VLOOKUP($AY$2,Data,28,FALSE))</f>
        <v>#REF!</v>
      </c>
      <c r="AK25" s="401"/>
      <c r="AL25" s="401"/>
      <c r="AM25" s="401"/>
      <c r="AN25" s="401"/>
      <c r="AO25" s="401"/>
      <c r="AP25" s="401"/>
      <c r="AQ25" s="401"/>
      <c r="AR25" s="401"/>
      <c r="AS25" s="402" t="s">
        <v>32</v>
      </c>
      <c r="AT25" s="402"/>
      <c r="AU25" s="402"/>
      <c r="AV25" s="403"/>
    </row>
    <row r="26" spans="2:48" ht="24.75" customHeight="1">
      <c r="B26" s="397"/>
      <c r="C26" s="398"/>
      <c r="D26" s="398"/>
      <c r="E26" s="398"/>
      <c r="F26" s="398"/>
      <c r="G26" s="398"/>
      <c r="H26" s="389" t="s">
        <v>114</v>
      </c>
      <c r="I26" s="390"/>
      <c r="J26" s="390"/>
      <c r="K26" s="390"/>
      <c r="L26" s="390"/>
      <c r="M26" s="390"/>
      <c r="N26" s="391"/>
      <c r="O26" s="392" t="s">
        <v>12</v>
      </c>
      <c r="P26" s="393"/>
      <c r="Q26" s="393"/>
      <c r="R26" s="393"/>
      <c r="S26" s="404" t="e">
        <f>IF(VLOOKUP($AY$2,Data,32,FALSE)=0,"-",VLOOKUP($AY$2,Data,32,FALSE))</f>
        <v>#REF!</v>
      </c>
      <c r="T26" s="404"/>
      <c r="U26" s="404"/>
      <c r="V26" s="404"/>
      <c r="W26" s="404"/>
      <c r="X26" s="404"/>
      <c r="Y26" s="404"/>
      <c r="Z26" s="404"/>
      <c r="AA26" s="404"/>
      <c r="AB26" s="405" t="s">
        <v>31</v>
      </c>
      <c r="AC26" s="405"/>
      <c r="AD26" s="405"/>
      <c r="AE26" s="406"/>
      <c r="AF26" s="392" t="s">
        <v>13</v>
      </c>
      <c r="AG26" s="393"/>
      <c r="AH26" s="393"/>
      <c r="AI26" s="393"/>
      <c r="AJ26" s="404" t="e">
        <f>IF(VLOOKUP($AY$2,Data,29,FALSE)=0,"-",VLOOKUP($AY$2,Data,29,FALSE))</f>
        <v>#REF!</v>
      </c>
      <c r="AK26" s="404"/>
      <c r="AL26" s="404"/>
      <c r="AM26" s="404"/>
      <c r="AN26" s="404"/>
      <c r="AO26" s="404"/>
      <c r="AP26" s="404"/>
      <c r="AQ26" s="404"/>
      <c r="AR26" s="404"/>
      <c r="AS26" s="405" t="s">
        <v>32</v>
      </c>
      <c r="AT26" s="405"/>
      <c r="AU26" s="405"/>
      <c r="AV26" s="406"/>
    </row>
    <row r="27" spans="2:48" ht="24.75" customHeight="1">
      <c r="B27" s="380" t="s">
        <v>7</v>
      </c>
      <c r="C27" s="381"/>
      <c r="D27" s="381"/>
      <c r="E27" s="381"/>
      <c r="F27" s="381"/>
      <c r="G27" s="381"/>
      <c r="H27" s="381"/>
      <c r="I27" s="381"/>
      <c r="J27" s="381"/>
      <c r="K27" s="381"/>
      <c r="L27" s="381"/>
      <c r="M27" s="381"/>
      <c r="N27" s="382"/>
      <c r="O27" s="383" t="s">
        <v>12</v>
      </c>
      <c r="P27" s="384"/>
      <c r="Q27" s="384"/>
      <c r="R27" s="384"/>
      <c r="S27" s="388" t="e">
        <f>IF(VLOOKUP($AY$2,Data,34,FALSE)=0,"-",VLOOKUP($AY$2,Data,34,FALSE))</f>
        <v>#REF!</v>
      </c>
      <c r="T27" s="388"/>
      <c r="U27" s="388"/>
      <c r="V27" s="388"/>
      <c r="W27" s="388"/>
      <c r="X27" s="388"/>
      <c r="Y27" s="388"/>
      <c r="Z27" s="388"/>
      <c r="AA27" s="388"/>
      <c r="AB27" s="386" t="s">
        <v>29</v>
      </c>
      <c r="AC27" s="386"/>
      <c r="AD27" s="386"/>
      <c r="AE27" s="387"/>
      <c r="AF27" s="383" t="s">
        <v>13</v>
      </c>
      <c r="AG27" s="384"/>
      <c r="AH27" s="384"/>
      <c r="AI27" s="384"/>
      <c r="AJ27" s="388" t="e">
        <f>IF(VLOOKUP($AY$2,Data,33,FALSE)=0,"-",VLOOKUP($AY$2,Data,33,FALSE))</f>
        <v>#REF!</v>
      </c>
      <c r="AK27" s="388"/>
      <c r="AL27" s="388"/>
      <c r="AM27" s="388"/>
      <c r="AN27" s="388"/>
      <c r="AO27" s="388"/>
      <c r="AP27" s="388"/>
      <c r="AQ27" s="388"/>
      <c r="AR27" s="388"/>
      <c r="AS27" s="386" t="s">
        <v>30</v>
      </c>
      <c r="AT27" s="386"/>
      <c r="AU27" s="386"/>
      <c r="AV27" s="387"/>
    </row>
    <row r="28" spans="2:48" ht="24.75" customHeight="1">
      <c r="B28" s="380" t="s">
        <v>14</v>
      </c>
      <c r="C28" s="381"/>
      <c r="D28" s="381"/>
      <c r="E28" s="381"/>
      <c r="F28" s="381"/>
      <c r="G28" s="381"/>
      <c r="H28" s="381"/>
      <c r="I28" s="381"/>
      <c r="J28" s="381"/>
      <c r="K28" s="381"/>
      <c r="L28" s="381"/>
      <c r="M28" s="381"/>
      <c r="N28" s="382"/>
      <c r="O28" s="383" t="s">
        <v>12</v>
      </c>
      <c r="P28" s="384"/>
      <c r="Q28" s="384"/>
      <c r="R28" s="384"/>
      <c r="S28" s="388" t="e">
        <f>IF(VLOOKUP($AY$2,Data,38,FALSE)=0,"-",VLOOKUP($AY$2,Data,38,FALSE))</f>
        <v>#REF!</v>
      </c>
      <c r="T28" s="388"/>
      <c r="U28" s="388"/>
      <c r="V28" s="388"/>
      <c r="W28" s="388"/>
      <c r="X28" s="388"/>
      <c r="Y28" s="388"/>
      <c r="Z28" s="388"/>
      <c r="AA28" s="388"/>
      <c r="AB28" s="386" t="s">
        <v>33</v>
      </c>
      <c r="AC28" s="386"/>
      <c r="AD28" s="386"/>
      <c r="AE28" s="387"/>
      <c r="AF28" s="383" t="s">
        <v>13</v>
      </c>
      <c r="AG28" s="384"/>
      <c r="AH28" s="384"/>
      <c r="AI28" s="384"/>
      <c r="AJ28" s="388" t="e">
        <f>IF(VLOOKUP($AY$2,Data,35,FALSE)=0,"-",VLOOKUP($AY$2,Data,35,FALSE))</f>
        <v>#REF!</v>
      </c>
      <c r="AK28" s="388"/>
      <c r="AL28" s="388"/>
      <c r="AM28" s="388"/>
      <c r="AN28" s="388"/>
      <c r="AO28" s="388"/>
      <c r="AP28" s="388"/>
      <c r="AQ28" s="388"/>
      <c r="AR28" s="388"/>
      <c r="AS28" s="386" t="s">
        <v>34</v>
      </c>
      <c r="AT28" s="386"/>
      <c r="AU28" s="386"/>
      <c r="AV28" s="387"/>
    </row>
    <row r="29" spans="2:48" ht="24.75" customHeight="1">
      <c r="B29" s="380" t="s">
        <v>15</v>
      </c>
      <c r="C29" s="381"/>
      <c r="D29" s="381"/>
      <c r="E29" s="381"/>
      <c r="F29" s="381"/>
      <c r="G29" s="381"/>
      <c r="H29" s="381"/>
      <c r="I29" s="381"/>
      <c r="J29" s="381"/>
      <c r="K29" s="381"/>
      <c r="L29" s="381"/>
      <c r="M29" s="381"/>
      <c r="N29" s="382"/>
      <c r="O29" s="383" t="s">
        <v>12</v>
      </c>
      <c r="P29" s="384"/>
      <c r="Q29" s="384"/>
      <c r="R29" s="384"/>
      <c r="S29" s="388" t="e">
        <f>IF(VLOOKUP($AY$2,Data,39,FALSE)=0,"-",VLOOKUP($AY$2,Data,39,FALSE))</f>
        <v>#REF!</v>
      </c>
      <c r="T29" s="388"/>
      <c r="U29" s="388"/>
      <c r="V29" s="388"/>
      <c r="W29" s="388"/>
      <c r="X29" s="388"/>
      <c r="Y29" s="388"/>
      <c r="Z29" s="388"/>
      <c r="AA29" s="388"/>
      <c r="AB29" s="386" t="s">
        <v>29</v>
      </c>
      <c r="AC29" s="386"/>
      <c r="AD29" s="386"/>
      <c r="AE29" s="387"/>
      <c r="AF29" s="383" t="s">
        <v>13</v>
      </c>
      <c r="AG29" s="384"/>
      <c r="AH29" s="384"/>
      <c r="AI29" s="384"/>
      <c r="AJ29" s="388" t="e">
        <f>IF(VLOOKUP($AY$2,Data,36,FALSE)=0,"-",VLOOKUP($AY$2,Data,36,FALSE))</f>
        <v>#REF!</v>
      </c>
      <c r="AK29" s="388"/>
      <c r="AL29" s="388"/>
      <c r="AM29" s="388"/>
      <c r="AN29" s="388"/>
      <c r="AO29" s="388"/>
      <c r="AP29" s="388"/>
      <c r="AQ29" s="388"/>
      <c r="AR29" s="388"/>
      <c r="AS29" s="386" t="s">
        <v>30</v>
      </c>
      <c r="AT29" s="386"/>
      <c r="AU29" s="386"/>
      <c r="AV29" s="387"/>
    </row>
    <row r="30" spans="2:48" ht="24.75" customHeight="1">
      <c r="B30" s="374" t="s">
        <v>18</v>
      </c>
      <c r="C30" s="375"/>
      <c r="D30" s="375"/>
      <c r="E30" s="375"/>
      <c r="F30" s="375"/>
      <c r="G30" s="375"/>
      <c r="H30" s="375"/>
      <c r="I30" s="375"/>
      <c r="J30" s="375"/>
      <c r="K30" s="375"/>
      <c r="L30" s="375"/>
      <c r="M30" s="375"/>
      <c r="N30" s="376"/>
      <c r="O30" s="366" t="s">
        <v>12</v>
      </c>
      <c r="P30" s="367"/>
      <c r="Q30" s="367"/>
      <c r="R30" s="367"/>
      <c r="S30" s="407" t="e">
        <f>IF(VLOOKUP($AY$2,Data,40,FALSE)=0,"-",VLOOKUP($AY$2,Data,40,FALSE))</f>
        <v>#REF!</v>
      </c>
      <c r="T30" s="407"/>
      <c r="U30" s="407"/>
      <c r="V30" s="407"/>
      <c r="W30" s="407"/>
      <c r="X30" s="407"/>
      <c r="Y30" s="407"/>
      <c r="Z30" s="407"/>
      <c r="AA30" s="407"/>
      <c r="AB30" s="364" t="s">
        <v>29</v>
      </c>
      <c r="AC30" s="364"/>
      <c r="AD30" s="364"/>
      <c r="AE30" s="365"/>
      <c r="AF30" s="366" t="s">
        <v>13</v>
      </c>
      <c r="AG30" s="367"/>
      <c r="AH30" s="367"/>
      <c r="AI30" s="367"/>
      <c r="AJ30" s="407" t="e">
        <f>IF(VLOOKUP($AY$2,Data,37,FALSE)=0,"-",VLOOKUP($AY$2,Data,37,FALSE))</f>
        <v>#REF!</v>
      </c>
      <c r="AK30" s="407"/>
      <c r="AL30" s="407"/>
      <c r="AM30" s="407"/>
      <c r="AN30" s="407"/>
      <c r="AO30" s="407"/>
      <c r="AP30" s="407"/>
      <c r="AQ30" s="407"/>
      <c r="AR30" s="407"/>
      <c r="AS30" s="364" t="s">
        <v>30</v>
      </c>
      <c r="AT30" s="364"/>
      <c r="AU30" s="364"/>
      <c r="AV30" s="365"/>
    </row>
    <row r="31" spans="2:48" ht="33.75" customHeight="1">
      <c r="B31" s="374" t="s">
        <v>16</v>
      </c>
      <c r="C31" s="375"/>
      <c r="D31" s="375"/>
      <c r="E31" s="375"/>
      <c r="F31" s="375"/>
      <c r="G31" s="375"/>
      <c r="H31" s="375"/>
      <c r="I31" s="375"/>
      <c r="J31" s="375"/>
      <c r="K31" s="375"/>
      <c r="L31" s="375"/>
      <c r="M31" s="375"/>
      <c r="N31" s="376"/>
      <c r="O31" s="482" t="e">
        <f>IF(VLOOKUP($AY$2,Data,41,FALSE)=0,"-",VLOOKUP($AY$2,Data,41,FALSE))</f>
        <v>#REF!</v>
      </c>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row>
    <row r="32" spans="2:48" ht="21.75" customHeight="1">
      <c r="B32" s="380" t="s">
        <v>8</v>
      </c>
      <c r="C32" s="381"/>
      <c r="D32" s="381"/>
      <c r="E32" s="381"/>
      <c r="F32" s="381"/>
      <c r="G32" s="381"/>
      <c r="H32" s="381"/>
      <c r="I32" s="381"/>
      <c r="J32" s="381"/>
      <c r="K32" s="381"/>
      <c r="L32" s="381"/>
      <c r="M32" s="381"/>
      <c r="N32" s="382"/>
      <c r="O32" s="482" t="e">
        <f>IF(VLOOKUP($AY$2,Data,42,FALSE)=0,"-",VLOOKUP($AY$2,Data,42,FALSE))</f>
        <v>#REF!</v>
      </c>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4"/>
    </row>
    <row r="33" spans="2:48" ht="18" customHeight="1">
      <c r="B33" s="335" t="s">
        <v>2</v>
      </c>
      <c r="C33" s="369"/>
      <c r="D33" s="369"/>
      <c r="E33" s="369"/>
      <c r="F33" s="369"/>
      <c r="G33" s="369"/>
      <c r="H33" s="369"/>
      <c r="I33" s="369"/>
      <c r="J33" s="369"/>
      <c r="K33" s="369"/>
      <c r="L33" s="369"/>
      <c r="M33" s="369"/>
      <c r="N33" s="370"/>
      <c r="O33" s="341" t="s">
        <v>27</v>
      </c>
      <c r="P33" s="342"/>
      <c r="Q33" s="342"/>
      <c r="R33" s="342"/>
      <c r="S33" s="342"/>
      <c r="T33" s="342"/>
      <c r="U33" s="342"/>
      <c r="V33" s="343"/>
      <c r="W33" s="478" t="e">
        <f>VLOOKUP($AY$2,Data,43,FALSE)</f>
        <v>#REF!</v>
      </c>
      <c r="X33" s="479"/>
      <c r="Y33" s="479"/>
      <c r="Z33" s="479"/>
      <c r="AA33" s="479"/>
      <c r="AB33" s="479"/>
      <c r="AC33" s="479"/>
      <c r="AD33" s="479"/>
      <c r="AE33" s="480"/>
      <c r="AF33" s="344" t="s">
        <v>28</v>
      </c>
      <c r="AG33" s="342"/>
      <c r="AH33" s="342"/>
      <c r="AI33" s="342"/>
      <c r="AJ33" s="342"/>
      <c r="AK33" s="342"/>
      <c r="AL33" s="342"/>
      <c r="AM33" s="343"/>
      <c r="AN33" s="478" t="e">
        <f>VLOOKUP($AY$2,Data,44,FALSE)</f>
        <v>#REF!</v>
      </c>
      <c r="AO33" s="479"/>
      <c r="AP33" s="479"/>
      <c r="AQ33" s="479"/>
      <c r="AR33" s="479"/>
      <c r="AS33" s="479"/>
      <c r="AT33" s="479"/>
      <c r="AU33" s="479"/>
      <c r="AV33" s="481"/>
    </row>
    <row r="34" spans="2:48" ht="18" customHeight="1">
      <c r="B34" s="371"/>
      <c r="C34" s="372"/>
      <c r="D34" s="372"/>
      <c r="E34" s="372"/>
      <c r="F34" s="372"/>
      <c r="G34" s="372"/>
      <c r="H34" s="372"/>
      <c r="I34" s="372"/>
      <c r="J34" s="372"/>
      <c r="K34" s="372"/>
      <c r="L34" s="372"/>
      <c r="M34" s="372"/>
      <c r="N34" s="373"/>
      <c r="O34" s="345" t="s">
        <v>0</v>
      </c>
      <c r="P34" s="346"/>
      <c r="Q34" s="346"/>
      <c r="R34" s="346"/>
      <c r="S34" s="346"/>
      <c r="T34" s="346"/>
      <c r="U34" s="346"/>
      <c r="V34" s="347"/>
      <c r="W34" s="485" t="e">
        <f>VLOOKUP($AY$2,Data,45,FALSE)</f>
        <v>#REF!</v>
      </c>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 customHeight="1">
      <c r="B35" s="335" t="s">
        <v>3</v>
      </c>
      <c r="C35" s="336"/>
      <c r="D35" s="336"/>
      <c r="E35" s="336"/>
      <c r="F35" s="336"/>
      <c r="G35" s="336"/>
      <c r="H35" s="336"/>
      <c r="I35" s="336"/>
      <c r="J35" s="336"/>
      <c r="K35" s="336"/>
      <c r="L35" s="336"/>
      <c r="M35" s="336"/>
      <c r="N35" s="337"/>
      <c r="O35" s="341" t="s">
        <v>27</v>
      </c>
      <c r="P35" s="342"/>
      <c r="Q35" s="342"/>
      <c r="R35" s="342"/>
      <c r="S35" s="342"/>
      <c r="T35" s="342"/>
      <c r="U35" s="342"/>
      <c r="V35" s="343"/>
      <c r="W35" s="478" t="e">
        <f>VLOOKUP($AY$2,Data,46,FALSE)</f>
        <v>#REF!</v>
      </c>
      <c r="X35" s="479"/>
      <c r="Y35" s="479"/>
      <c r="Z35" s="479"/>
      <c r="AA35" s="479"/>
      <c r="AB35" s="479"/>
      <c r="AC35" s="479"/>
      <c r="AD35" s="479"/>
      <c r="AE35" s="480"/>
      <c r="AF35" s="344" t="s">
        <v>28</v>
      </c>
      <c r="AG35" s="342"/>
      <c r="AH35" s="342"/>
      <c r="AI35" s="342"/>
      <c r="AJ35" s="342"/>
      <c r="AK35" s="342"/>
      <c r="AL35" s="342"/>
      <c r="AM35" s="343"/>
      <c r="AN35" s="478" t="e">
        <f>VLOOKUP($AY$2,Data,47,FALSE)</f>
        <v>#REF!</v>
      </c>
      <c r="AO35" s="479"/>
      <c r="AP35" s="479"/>
      <c r="AQ35" s="479"/>
      <c r="AR35" s="479"/>
      <c r="AS35" s="479"/>
      <c r="AT35" s="479"/>
      <c r="AU35" s="479"/>
      <c r="AV35" s="481"/>
    </row>
    <row r="36" spans="2:48" ht="18" customHeight="1">
      <c r="B36" s="338"/>
      <c r="C36" s="339"/>
      <c r="D36" s="339"/>
      <c r="E36" s="339"/>
      <c r="F36" s="339"/>
      <c r="G36" s="339"/>
      <c r="H36" s="339"/>
      <c r="I36" s="339"/>
      <c r="J36" s="339"/>
      <c r="K36" s="339"/>
      <c r="L36" s="339"/>
      <c r="M36" s="339"/>
      <c r="N36" s="340"/>
      <c r="O36" s="345" t="s">
        <v>0</v>
      </c>
      <c r="P36" s="346"/>
      <c r="Q36" s="346"/>
      <c r="R36" s="346"/>
      <c r="S36" s="346"/>
      <c r="T36" s="346"/>
      <c r="U36" s="346"/>
      <c r="V36" s="347"/>
      <c r="W36" s="485" t="e">
        <f>VLOOKUP($AY$2,Data,48,FALSE)</f>
        <v>#REF!</v>
      </c>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 customHeight="1">
      <c r="B37" s="351" t="s">
        <v>1</v>
      </c>
      <c r="C37" s="336"/>
      <c r="D37" s="336"/>
      <c r="E37" s="336"/>
      <c r="F37" s="336"/>
      <c r="G37" s="336"/>
      <c r="H37" s="336"/>
      <c r="I37" s="336"/>
      <c r="J37" s="336"/>
      <c r="K37" s="336"/>
      <c r="L37" s="336"/>
      <c r="M37" s="336"/>
      <c r="N37" s="337"/>
      <c r="O37" s="488" t="e">
        <f>VLOOKUP($AY$2,Data,49,FALSE)</f>
        <v>#REF!</v>
      </c>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90"/>
    </row>
    <row r="38" spans="2:48" ht="18" customHeight="1">
      <c r="B38" s="352"/>
      <c r="C38" s="353"/>
      <c r="D38" s="353"/>
      <c r="E38" s="353"/>
      <c r="F38" s="353"/>
      <c r="G38" s="353"/>
      <c r="H38" s="353"/>
      <c r="I38" s="353"/>
      <c r="J38" s="353"/>
      <c r="K38" s="353"/>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60"/>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3"/>
    </row>
    <row r="41" spans="2:48" ht="18" customHeight="1">
      <c r="B41" s="352"/>
      <c r="C41" s="353"/>
      <c r="D41" s="353"/>
      <c r="E41" s="353"/>
      <c r="F41" s="353"/>
      <c r="G41" s="353"/>
      <c r="H41" s="353"/>
      <c r="I41" s="353"/>
      <c r="J41" s="353"/>
      <c r="K41" s="353"/>
      <c r="L41" s="353"/>
      <c r="M41" s="353"/>
      <c r="N41" s="354"/>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2"/>
    </row>
    <row r="42" spans="2:48" ht="18" customHeight="1">
      <c r="B42" s="333" t="s">
        <v>20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row>
    <row r="43" spans="2:48" ht="18" customHeight="1">
      <c r="B43" s="334" t="s">
        <v>48</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sheetData>
  <sheetProtection/>
  <mergeCells count="154">
    <mergeCell ref="H26:N26"/>
    <mergeCell ref="S24:AA24"/>
    <mergeCell ref="H24:N24"/>
    <mergeCell ref="O22:R22"/>
    <mergeCell ref="S25:AA25"/>
    <mergeCell ref="O24:R24"/>
    <mergeCell ref="H22:N22"/>
    <mergeCell ref="AB18:AE18"/>
    <mergeCell ref="AS16:AV16"/>
    <mergeCell ref="B21:G23"/>
    <mergeCell ref="O23:R23"/>
    <mergeCell ref="S23:AA23"/>
    <mergeCell ref="AB21:AE21"/>
    <mergeCell ref="AB22:AE22"/>
    <mergeCell ref="H23:N23"/>
    <mergeCell ref="AK17:AQ17"/>
    <mergeCell ref="AF22:AI22"/>
    <mergeCell ref="B6:N6"/>
    <mergeCell ref="O16:R16"/>
    <mergeCell ref="O17:R17"/>
    <mergeCell ref="O6:AV6"/>
    <mergeCell ref="AB16:AE16"/>
    <mergeCell ref="AS15:AV15"/>
    <mergeCell ref="AF15:AI15"/>
    <mergeCell ref="AF16:AI16"/>
    <mergeCell ref="AF17:AI17"/>
    <mergeCell ref="H17:N17"/>
    <mergeCell ref="O31:AV31"/>
    <mergeCell ref="AB23:AE23"/>
    <mergeCell ref="AS22:AV22"/>
    <mergeCell ref="AS26:AV26"/>
    <mergeCell ref="AJ23:AR23"/>
    <mergeCell ref="AJ24:AR24"/>
    <mergeCell ref="O26:R26"/>
    <mergeCell ref="S28:AA28"/>
    <mergeCell ref="AJ26:AR26"/>
    <mergeCell ref="AF29:AI29"/>
    <mergeCell ref="O30:R30"/>
    <mergeCell ref="O25:R25"/>
    <mergeCell ref="AB24:AE24"/>
    <mergeCell ref="O20:R20"/>
    <mergeCell ref="O21:R21"/>
    <mergeCell ref="AB27:AE27"/>
    <mergeCell ref="AB28:AE28"/>
    <mergeCell ref="AB29:AE29"/>
    <mergeCell ref="O36:V36"/>
    <mergeCell ref="O35:V35"/>
    <mergeCell ref="AF28:AI28"/>
    <mergeCell ref="O32:AV32"/>
    <mergeCell ref="AS30:AV30"/>
    <mergeCell ref="W36:AV36"/>
    <mergeCell ref="S30:AA30"/>
    <mergeCell ref="AF30:AI30"/>
    <mergeCell ref="AB30:AE30"/>
    <mergeCell ref="AJ30:AR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8:AV18"/>
    <mergeCell ref="AJ18:AR18"/>
    <mergeCell ref="S21:AA21"/>
    <mergeCell ref="AJ22:AR22"/>
    <mergeCell ref="AF18:AI18"/>
    <mergeCell ref="AF19:AI19"/>
    <mergeCell ref="AS21:AV21"/>
    <mergeCell ref="AF20:AI20"/>
    <mergeCell ref="AS20:AV20"/>
    <mergeCell ref="AJ20:AR20"/>
    <mergeCell ref="W35:AE35"/>
    <mergeCell ref="AF33:AM33"/>
    <mergeCell ref="AF23:AI23"/>
    <mergeCell ref="AF24:AI24"/>
    <mergeCell ref="AF25:AI25"/>
    <mergeCell ref="AF27:AI27"/>
    <mergeCell ref="S29:AA29"/>
    <mergeCell ref="AB26:AE26"/>
    <mergeCell ref="AJ27:AR27"/>
    <mergeCell ref="AF26:AI26"/>
    <mergeCell ref="AS17:AV17"/>
    <mergeCell ref="AB17:AE17"/>
    <mergeCell ref="W33:AE33"/>
    <mergeCell ref="AN33:AV33"/>
    <mergeCell ref="AS28:AV28"/>
    <mergeCell ref="AS29:AV29"/>
    <mergeCell ref="S18:AA18"/>
    <mergeCell ref="AB20:AE20"/>
    <mergeCell ref="AB19:AE19"/>
    <mergeCell ref="S27:AA27"/>
    <mergeCell ref="AS19:AV19"/>
    <mergeCell ref="AB25:AE25"/>
    <mergeCell ref="AJ19:AR19"/>
    <mergeCell ref="S19:AA19"/>
    <mergeCell ref="S22:AA22"/>
    <mergeCell ref="AJ21:AR21"/>
    <mergeCell ref="AS24:AV24"/>
    <mergeCell ref="AS23:AV23"/>
    <mergeCell ref="AS25:AV25"/>
    <mergeCell ref="AJ16:AR16"/>
    <mergeCell ref="S16:AA16"/>
    <mergeCell ref="B32:N32"/>
    <mergeCell ref="AF21:AI21"/>
    <mergeCell ref="H21:N21"/>
    <mergeCell ref="AJ29:AR29"/>
    <mergeCell ref="H19:N19"/>
    <mergeCell ref="B31:N31"/>
    <mergeCell ref="O28:R28"/>
    <mergeCell ref="O29:R29"/>
    <mergeCell ref="O41:AV41"/>
    <mergeCell ref="B37:N41"/>
    <mergeCell ref="O40:AV40"/>
    <mergeCell ref="S20:AA20"/>
    <mergeCell ref="AS27:AV27"/>
    <mergeCell ref="S26:AA26"/>
    <mergeCell ref="B15:G20"/>
    <mergeCell ref="O19:R19"/>
    <mergeCell ref="H20:N20"/>
    <mergeCell ref="AJ15:AR15"/>
    <mergeCell ref="H16:N16"/>
    <mergeCell ref="B9:N10"/>
    <mergeCell ref="AB15:AE15"/>
    <mergeCell ref="T17:Z17"/>
    <mergeCell ref="O9:AV10"/>
    <mergeCell ref="B13:N14"/>
    <mergeCell ref="O13:AV14"/>
    <mergeCell ref="H15:N15"/>
    <mergeCell ref="S15:AA15"/>
    <mergeCell ref="O15:R15"/>
    <mergeCell ref="B11:N12"/>
    <mergeCell ref="O11:AV12"/>
    <mergeCell ref="O27:R27"/>
    <mergeCell ref="B2:AV2"/>
    <mergeCell ref="B7:N8"/>
    <mergeCell ref="B4:N5"/>
    <mergeCell ref="O7:AV8"/>
    <mergeCell ref="O4:AV5"/>
    <mergeCell ref="H18:N18"/>
    <mergeCell ref="O18:R18"/>
  </mergeCells>
  <printOptions horizontalCentered="1"/>
  <pageMargins left="0.3937007874015748" right="0.3937007874015748" top="0.41" bottom="0.26" header="0.35" footer="0.24"/>
  <pageSetup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140" t="s">
        <v>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X2" s="11" t="s">
        <v>43</v>
      </c>
      <c r="AY2" s="12">
        <v>9</v>
      </c>
    </row>
    <row r="3" spans="45:48" ht="9.75" customHeight="1">
      <c r="AS3" s="3"/>
      <c r="AT3" s="3"/>
      <c r="AU3" s="3"/>
      <c r="AV3" s="2"/>
    </row>
    <row r="4" spans="2:48" ht="15.75" customHeight="1">
      <c r="B4" s="465" t="s">
        <v>111</v>
      </c>
      <c r="C4" s="466"/>
      <c r="D4" s="466"/>
      <c r="E4" s="466"/>
      <c r="F4" s="466"/>
      <c r="G4" s="466"/>
      <c r="H4" s="466"/>
      <c r="I4" s="466"/>
      <c r="J4" s="466"/>
      <c r="K4" s="466"/>
      <c r="L4" s="466"/>
      <c r="M4" s="466"/>
      <c r="N4" s="467"/>
      <c r="O4" s="465" t="e">
        <f>VLOOKUP($AY$2,Data,3,FALSE)</f>
        <v>#REF!</v>
      </c>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7"/>
    </row>
    <row r="5" spans="2:48" ht="15.75" customHeight="1">
      <c r="B5" s="468"/>
      <c r="C5" s="469"/>
      <c r="D5" s="469"/>
      <c r="E5" s="469"/>
      <c r="F5" s="469"/>
      <c r="G5" s="469"/>
      <c r="H5" s="469"/>
      <c r="I5" s="469"/>
      <c r="J5" s="469"/>
      <c r="K5" s="469"/>
      <c r="L5" s="469"/>
      <c r="M5" s="469"/>
      <c r="N5" s="470"/>
      <c r="O5" s="468"/>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70"/>
    </row>
    <row r="6" spans="2:48" ht="23.25" customHeight="1">
      <c r="B6" s="471" t="s">
        <v>23</v>
      </c>
      <c r="C6" s="472"/>
      <c r="D6" s="472"/>
      <c r="E6" s="472"/>
      <c r="F6" s="472"/>
      <c r="G6" s="472"/>
      <c r="H6" s="472"/>
      <c r="I6" s="472"/>
      <c r="J6" s="472"/>
      <c r="K6" s="472"/>
      <c r="L6" s="472"/>
      <c r="M6" s="472"/>
      <c r="N6" s="473"/>
      <c r="O6" s="474" t="e">
        <f>VLOOKUP($AY$2,Data,4,FALSE)</f>
        <v>#REF!</v>
      </c>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6"/>
    </row>
    <row r="7" spans="2:48" ht="18" customHeight="1">
      <c r="B7" s="335" t="s">
        <v>26</v>
      </c>
      <c r="C7" s="336"/>
      <c r="D7" s="336"/>
      <c r="E7" s="336"/>
      <c r="F7" s="336"/>
      <c r="G7" s="336"/>
      <c r="H7" s="336"/>
      <c r="I7" s="336"/>
      <c r="J7" s="336"/>
      <c r="K7" s="336"/>
      <c r="L7" s="336"/>
      <c r="M7" s="336"/>
      <c r="N7" s="337"/>
      <c r="O7" s="465" t="e">
        <f>VLOOKUP($AY$2,Data,5,FALSE)&amp;VLOOKUP($AY$2,Data,6,FALSE)</f>
        <v>#REF!</v>
      </c>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7"/>
    </row>
    <row r="8" spans="2:48" ht="18" customHeight="1">
      <c r="B8" s="338"/>
      <c r="C8" s="339"/>
      <c r="D8" s="339"/>
      <c r="E8" s="339"/>
      <c r="F8" s="339"/>
      <c r="G8" s="339"/>
      <c r="H8" s="339"/>
      <c r="I8" s="339"/>
      <c r="J8" s="339"/>
      <c r="K8" s="339"/>
      <c r="L8" s="339"/>
      <c r="M8" s="339"/>
      <c r="N8" s="340"/>
      <c r="O8" s="468"/>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35" t="s">
        <v>24</v>
      </c>
      <c r="C9" s="336"/>
      <c r="D9" s="336"/>
      <c r="E9" s="336"/>
      <c r="F9" s="336"/>
      <c r="G9" s="336"/>
      <c r="H9" s="336"/>
      <c r="I9" s="336"/>
      <c r="J9" s="336"/>
      <c r="K9" s="336"/>
      <c r="L9" s="336"/>
      <c r="M9" s="336"/>
      <c r="N9" s="337"/>
      <c r="O9" s="465" t="e">
        <f>VLOOKUP($AY$2,Data,7,FALSE)</f>
        <v>#REF!</v>
      </c>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7"/>
    </row>
    <row r="10" spans="2:48" ht="17.25" customHeight="1">
      <c r="B10" s="338"/>
      <c r="C10" s="339"/>
      <c r="D10" s="339"/>
      <c r="E10" s="339"/>
      <c r="F10" s="339"/>
      <c r="G10" s="339"/>
      <c r="H10" s="339"/>
      <c r="I10" s="339"/>
      <c r="J10" s="339"/>
      <c r="K10" s="339"/>
      <c r="L10" s="339"/>
      <c r="M10" s="339"/>
      <c r="N10" s="340"/>
      <c r="O10" s="468"/>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70"/>
    </row>
    <row r="11" spans="2:48" ht="15.75" customHeight="1">
      <c r="B11" s="351" t="s">
        <v>112</v>
      </c>
      <c r="C11" s="336"/>
      <c r="D11" s="336"/>
      <c r="E11" s="336"/>
      <c r="F11" s="336"/>
      <c r="G11" s="336"/>
      <c r="H11" s="336"/>
      <c r="I11" s="336"/>
      <c r="J11" s="336"/>
      <c r="K11" s="336"/>
      <c r="L11" s="336"/>
      <c r="M11" s="336"/>
      <c r="N11" s="337"/>
      <c r="O11" s="491" t="e">
        <f>VLOOKUP($AY$2,Data,8,FALSE)</f>
        <v>#REF!</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492"/>
    </row>
    <row r="12" spans="2:48" ht="15.75" customHeight="1">
      <c r="B12" s="338"/>
      <c r="C12" s="339"/>
      <c r="D12" s="339"/>
      <c r="E12" s="339"/>
      <c r="F12" s="339"/>
      <c r="G12" s="339"/>
      <c r="H12" s="339"/>
      <c r="I12" s="339"/>
      <c r="J12" s="339"/>
      <c r="K12" s="339"/>
      <c r="L12" s="339"/>
      <c r="M12" s="339"/>
      <c r="N12" s="340"/>
      <c r="O12" s="493"/>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5"/>
    </row>
    <row r="13" spans="2:48" ht="18" customHeight="1">
      <c r="B13" s="447" t="s">
        <v>115</v>
      </c>
      <c r="C13" s="448"/>
      <c r="D13" s="448"/>
      <c r="E13" s="448"/>
      <c r="F13" s="448"/>
      <c r="G13" s="448"/>
      <c r="H13" s="448"/>
      <c r="I13" s="448"/>
      <c r="J13" s="448"/>
      <c r="K13" s="448"/>
      <c r="L13" s="448"/>
      <c r="M13" s="448"/>
      <c r="N13" s="449"/>
      <c r="O13" s="453" t="e">
        <f>VLOOKUP($AY$2,Data,2,FALSE)</f>
        <v>#REF!</v>
      </c>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5"/>
    </row>
    <row r="14" spans="2:48" ht="18" customHeight="1">
      <c r="B14" s="450"/>
      <c r="C14" s="451"/>
      <c r="D14" s="451"/>
      <c r="E14" s="451"/>
      <c r="F14" s="451"/>
      <c r="G14" s="451"/>
      <c r="H14" s="451"/>
      <c r="I14" s="451"/>
      <c r="J14" s="451"/>
      <c r="K14" s="451"/>
      <c r="L14" s="451"/>
      <c r="M14" s="451"/>
      <c r="N14" s="452"/>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8"/>
    </row>
    <row r="15" spans="2:48" ht="24.75" customHeight="1">
      <c r="B15" s="335" t="s">
        <v>9</v>
      </c>
      <c r="C15" s="336"/>
      <c r="D15" s="336"/>
      <c r="E15" s="336"/>
      <c r="F15" s="336"/>
      <c r="G15" s="444"/>
      <c r="H15" s="415" t="s">
        <v>4</v>
      </c>
      <c r="I15" s="416"/>
      <c r="J15" s="416"/>
      <c r="K15" s="416"/>
      <c r="L15" s="416"/>
      <c r="M15" s="416"/>
      <c r="N15" s="417"/>
      <c r="O15" s="366" t="s">
        <v>12</v>
      </c>
      <c r="P15" s="367"/>
      <c r="Q15" s="367"/>
      <c r="R15" s="367"/>
      <c r="S15" s="430" t="e">
        <f>IF(VLOOKUP($AY$2,Data,10,FALSE)=0,"-",VLOOKUP($AY$2,Data,10,FALSE))</f>
        <v>#REF!</v>
      </c>
      <c r="T15" s="430"/>
      <c r="U15" s="430"/>
      <c r="V15" s="430"/>
      <c r="W15" s="430"/>
      <c r="X15" s="430"/>
      <c r="Y15" s="430"/>
      <c r="Z15" s="430"/>
      <c r="AA15" s="430"/>
      <c r="AB15" s="430"/>
      <c r="AC15" s="430"/>
      <c r="AD15" s="430"/>
      <c r="AE15" s="431"/>
      <c r="AF15" s="366" t="s">
        <v>13</v>
      </c>
      <c r="AG15" s="367"/>
      <c r="AH15" s="367"/>
      <c r="AI15" s="367"/>
      <c r="AJ15" s="430" t="e">
        <f>IF(VLOOKUP($AY$2,Data,9,FALSE)=0,"-",VLOOKUP($AY$2,Data,9,FALSE))</f>
        <v>#REF!</v>
      </c>
      <c r="AK15" s="430"/>
      <c r="AL15" s="430"/>
      <c r="AM15" s="430"/>
      <c r="AN15" s="430"/>
      <c r="AO15" s="430"/>
      <c r="AP15" s="430"/>
      <c r="AQ15" s="430"/>
      <c r="AR15" s="430"/>
      <c r="AS15" s="430"/>
      <c r="AT15" s="430"/>
      <c r="AU15" s="430"/>
      <c r="AV15" s="431"/>
    </row>
    <row r="16" spans="2:48" ht="24.75" customHeight="1">
      <c r="B16" s="352"/>
      <c r="C16" s="353"/>
      <c r="D16" s="353"/>
      <c r="E16" s="353"/>
      <c r="F16" s="353"/>
      <c r="G16" s="445"/>
      <c r="H16" s="412" t="s">
        <v>5</v>
      </c>
      <c r="I16" s="413"/>
      <c r="J16" s="413"/>
      <c r="K16" s="413"/>
      <c r="L16" s="413"/>
      <c r="M16" s="413"/>
      <c r="N16" s="414"/>
      <c r="O16" s="399" t="s">
        <v>12</v>
      </c>
      <c r="P16" s="400"/>
      <c r="Q16" s="400"/>
      <c r="R16" s="400"/>
      <c r="S16" s="401" t="e">
        <f>IF(VLOOKUP($AY$2,Data,16,FALSE)=0,"-",VLOOKUP($AY$2,Data,16,FALSE))</f>
        <v>#REF!</v>
      </c>
      <c r="T16" s="401"/>
      <c r="U16" s="401"/>
      <c r="V16" s="401"/>
      <c r="W16" s="401"/>
      <c r="X16" s="401"/>
      <c r="Y16" s="401"/>
      <c r="Z16" s="401"/>
      <c r="AA16" s="401"/>
      <c r="AB16" s="402" t="s">
        <v>29</v>
      </c>
      <c r="AC16" s="402"/>
      <c r="AD16" s="402"/>
      <c r="AE16" s="403"/>
      <c r="AF16" s="399" t="s">
        <v>13</v>
      </c>
      <c r="AG16" s="400"/>
      <c r="AH16" s="400"/>
      <c r="AI16" s="400"/>
      <c r="AJ16" s="401" t="e">
        <f>IF(VLOOKUP($AY$2,Data,11,FALSE)=0,"-",VLOOKUP($AY$2,Data,11,FALSE))</f>
        <v>#REF!</v>
      </c>
      <c r="AK16" s="401"/>
      <c r="AL16" s="401"/>
      <c r="AM16" s="401"/>
      <c r="AN16" s="401"/>
      <c r="AO16" s="401"/>
      <c r="AP16" s="401"/>
      <c r="AQ16" s="401"/>
      <c r="AR16" s="401"/>
      <c r="AS16" s="402" t="s">
        <v>30</v>
      </c>
      <c r="AT16" s="402"/>
      <c r="AU16" s="402"/>
      <c r="AV16" s="403"/>
    </row>
    <row r="17" spans="2:48" ht="24.75" customHeight="1">
      <c r="B17" s="352"/>
      <c r="C17" s="353"/>
      <c r="D17" s="353"/>
      <c r="E17" s="353"/>
      <c r="F17" s="353"/>
      <c r="G17" s="445"/>
      <c r="H17" s="433" t="s">
        <v>19</v>
      </c>
      <c r="I17" s="434"/>
      <c r="J17" s="434"/>
      <c r="K17" s="434"/>
      <c r="L17" s="434"/>
      <c r="M17" s="434"/>
      <c r="N17" s="435"/>
      <c r="O17" s="419" t="s">
        <v>12</v>
      </c>
      <c r="P17" s="420"/>
      <c r="Q17" s="420"/>
      <c r="R17" s="420"/>
      <c r="S17" s="13" t="s">
        <v>44</v>
      </c>
      <c r="T17" s="477" t="e">
        <f>IF(VLOOKUP($AY$2,Data,17,FALSE)=0,"-",VLOOKUP($AY$2,Data,17,FALSE))</f>
        <v>#REF!</v>
      </c>
      <c r="U17" s="477"/>
      <c r="V17" s="477"/>
      <c r="W17" s="477"/>
      <c r="X17" s="477"/>
      <c r="Y17" s="477"/>
      <c r="Z17" s="477"/>
      <c r="AA17" s="13" t="s">
        <v>45</v>
      </c>
      <c r="AB17" s="402" t="s">
        <v>29</v>
      </c>
      <c r="AC17" s="402"/>
      <c r="AD17" s="402"/>
      <c r="AE17" s="403"/>
      <c r="AF17" s="419" t="s">
        <v>13</v>
      </c>
      <c r="AG17" s="420"/>
      <c r="AH17" s="420"/>
      <c r="AI17" s="420"/>
      <c r="AJ17" s="13" t="s">
        <v>46</v>
      </c>
      <c r="AK17" s="477" t="e">
        <f>IF(VLOOKUP($AY$2,Data,12,FALSE)=0,"-",VLOOKUP($AY$2,Data,12,FALSE))</f>
        <v>#REF!</v>
      </c>
      <c r="AL17" s="477"/>
      <c r="AM17" s="477"/>
      <c r="AN17" s="477"/>
      <c r="AO17" s="477"/>
      <c r="AP17" s="477"/>
      <c r="AQ17" s="477"/>
      <c r="AR17" s="13" t="s">
        <v>47</v>
      </c>
      <c r="AS17" s="402" t="s">
        <v>30</v>
      </c>
      <c r="AT17" s="402"/>
      <c r="AU17" s="402"/>
      <c r="AV17" s="403"/>
    </row>
    <row r="18" spans="2:48" ht="24.75" customHeight="1">
      <c r="B18" s="352"/>
      <c r="C18" s="353"/>
      <c r="D18" s="353"/>
      <c r="E18" s="353"/>
      <c r="F18" s="353"/>
      <c r="G18" s="445"/>
      <c r="H18" s="427" t="s">
        <v>6</v>
      </c>
      <c r="I18" s="428"/>
      <c r="J18" s="428"/>
      <c r="K18" s="428"/>
      <c r="L18" s="428"/>
      <c r="M18" s="428"/>
      <c r="N18" s="429"/>
      <c r="O18" s="419" t="s">
        <v>12</v>
      </c>
      <c r="P18" s="420"/>
      <c r="Q18" s="420"/>
      <c r="R18" s="420"/>
      <c r="S18" s="477" t="e">
        <f>IF(VLOOKUP($AY$2,Data,18,FALSE)=0,"-",VLOOKUP($AY$2,Data,18,FALSE))</f>
        <v>#REF!</v>
      </c>
      <c r="T18" s="477"/>
      <c r="U18" s="477"/>
      <c r="V18" s="477"/>
      <c r="W18" s="477"/>
      <c r="X18" s="477"/>
      <c r="Y18" s="477"/>
      <c r="Z18" s="477"/>
      <c r="AA18" s="477"/>
      <c r="AB18" s="425"/>
      <c r="AC18" s="425"/>
      <c r="AD18" s="425"/>
      <c r="AE18" s="426"/>
      <c r="AF18" s="419" t="s">
        <v>13</v>
      </c>
      <c r="AG18" s="420"/>
      <c r="AH18" s="420"/>
      <c r="AI18" s="420"/>
      <c r="AJ18" s="477" t="e">
        <f>IF(VLOOKUP($AY$2,Data,13,FALSE)=0,"-",VLOOKUP($AY$2,Data,13,FALSE))</f>
        <v>#REF!</v>
      </c>
      <c r="AK18" s="477"/>
      <c r="AL18" s="477"/>
      <c r="AM18" s="477"/>
      <c r="AN18" s="477"/>
      <c r="AO18" s="477"/>
      <c r="AP18" s="477"/>
      <c r="AQ18" s="477"/>
      <c r="AR18" s="477"/>
      <c r="AS18" s="425"/>
      <c r="AT18" s="425"/>
      <c r="AU18" s="425"/>
      <c r="AV18" s="426"/>
    </row>
    <row r="19" spans="2:48" ht="24.75" customHeight="1">
      <c r="B19" s="352"/>
      <c r="C19" s="353"/>
      <c r="D19" s="353"/>
      <c r="E19" s="353"/>
      <c r="F19" s="353"/>
      <c r="G19" s="445"/>
      <c r="H19" s="427" t="s">
        <v>113</v>
      </c>
      <c r="I19" s="428"/>
      <c r="J19" s="428"/>
      <c r="K19" s="428"/>
      <c r="L19" s="428"/>
      <c r="M19" s="428"/>
      <c r="N19" s="429"/>
      <c r="O19" s="419" t="s">
        <v>12</v>
      </c>
      <c r="P19" s="420"/>
      <c r="Q19" s="420"/>
      <c r="R19" s="420"/>
      <c r="S19" s="477" t="e">
        <f>IF(VLOOKUP($AY$2,Data,19,FALSE)=0,"-",VLOOKUP($AY$2,Data,19,FALSE))</f>
        <v>#REF!</v>
      </c>
      <c r="T19" s="477"/>
      <c r="U19" s="477"/>
      <c r="V19" s="477"/>
      <c r="W19" s="477"/>
      <c r="X19" s="477"/>
      <c r="Y19" s="477"/>
      <c r="Z19" s="477"/>
      <c r="AA19" s="477"/>
      <c r="AB19" s="421" t="s">
        <v>31</v>
      </c>
      <c r="AC19" s="421"/>
      <c r="AD19" s="421"/>
      <c r="AE19" s="422"/>
      <c r="AF19" s="419" t="s">
        <v>13</v>
      </c>
      <c r="AG19" s="420"/>
      <c r="AH19" s="420"/>
      <c r="AI19" s="420"/>
      <c r="AJ19" s="477" t="e">
        <f>IF(VLOOKUP($AY$2,Data,14,FALSE)=0,"-",VLOOKUP($AY$2,Data,14,FALSE))</f>
        <v>#REF!</v>
      </c>
      <c r="AK19" s="477"/>
      <c r="AL19" s="477"/>
      <c r="AM19" s="477"/>
      <c r="AN19" s="477"/>
      <c r="AO19" s="477"/>
      <c r="AP19" s="477"/>
      <c r="AQ19" s="477"/>
      <c r="AR19" s="477"/>
      <c r="AS19" s="421" t="s">
        <v>32</v>
      </c>
      <c r="AT19" s="421"/>
      <c r="AU19" s="421"/>
      <c r="AV19" s="422"/>
    </row>
    <row r="20" spans="2:48" ht="24.75" customHeight="1">
      <c r="B20" s="338"/>
      <c r="C20" s="339"/>
      <c r="D20" s="339"/>
      <c r="E20" s="339"/>
      <c r="F20" s="339"/>
      <c r="G20" s="446"/>
      <c r="H20" s="389" t="s">
        <v>114</v>
      </c>
      <c r="I20" s="390"/>
      <c r="J20" s="390"/>
      <c r="K20" s="390"/>
      <c r="L20" s="390"/>
      <c r="M20" s="390"/>
      <c r="N20" s="391"/>
      <c r="O20" s="392" t="s">
        <v>12</v>
      </c>
      <c r="P20" s="393"/>
      <c r="Q20" s="393"/>
      <c r="R20" s="393"/>
      <c r="S20" s="404" t="e">
        <f>IF(VLOOKUP($AY$2,Data,20,FALSE)=0,"-",VLOOKUP($AY$2,Data,20,FALSE))</f>
        <v>#REF!</v>
      </c>
      <c r="T20" s="404"/>
      <c r="U20" s="404"/>
      <c r="V20" s="404"/>
      <c r="W20" s="404"/>
      <c r="X20" s="404"/>
      <c r="Y20" s="404"/>
      <c r="Z20" s="404"/>
      <c r="AA20" s="404"/>
      <c r="AB20" s="405" t="s">
        <v>31</v>
      </c>
      <c r="AC20" s="405"/>
      <c r="AD20" s="405"/>
      <c r="AE20" s="406"/>
      <c r="AF20" s="392" t="s">
        <v>13</v>
      </c>
      <c r="AG20" s="393"/>
      <c r="AH20" s="393"/>
      <c r="AI20" s="393"/>
      <c r="AJ20" s="404" t="e">
        <f>IF(VLOOKUP($AY$2,Data,15,FALSE)=0,"-",VLOOKUP($AY$2,Data,15,FALSE))</f>
        <v>#REF!</v>
      </c>
      <c r="AK20" s="404"/>
      <c r="AL20" s="404"/>
      <c r="AM20" s="404"/>
      <c r="AN20" s="404"/>
      <c r="AO20" s="404"/>
      <c r="AP20" s="404"/>
      <c r="AQ20" s="404"/>
      <c r="AR20" s="404"/>
      <c r="AS20" s="405" t="s">
        <v>32</v>
      </c>
      <c r="AT20" s="405"/>
      <c r="AU20" s="405"/>
      <c r="AV20" s="406"/>
    </row>
    <row r="21" spans="2:48" ht="24.75" customHeight="1">
      <c r="B21" s="335" t="s">
        <v>10</v>
      </c>
      <c r="C21" s="394"/>
      <c r="D21" s="394"/>
      <c r="E21" s="394"/>
      <c r="F21" s="394"/>
      <c r="G21" s="423"/>
      <c r="H21" s="415" t="s">
        <v>5</v>
      </c>
      <c r="I21" s="416"/>
      <c r="J21" s="416"/>
      <c r="K21" s="416"/>
      <c r="L21" s="416"/>
      <c r="M21" s="416"/>
      <c r="N21" s="417"/>
      <c r="O21" s="366" t="s">
        <v>12</v>
      </c>
      <c r="P21" s="367"/>
      <c r="Q21" s="367"/>
      <c r="R21" s="367"/>
      <c r="S21" s="407" t="e">
        <f>IF(VLOOKUP($AY$2,Data,24,FALSE)=0,"-",VLOOKUP($AY$2,Data,24,FALSE))</f>
        <v>#REF!</v>
      </c>
      <c r="T21" s="407"/>
      <c r="U21" s="407"/>
      <c r="V21" s="407"/>
      <c r="W21" s="407"/>
      <c r="X21" s="407"/>
      <c r="Y21" s="407"/>
      <c r="Z21" s="407"/>
      <c r="AA21" s="407"/>
      <c r="AB21" s="408" t="s">
        <v>29</v>
      </c>
      <c r="AC21" s="408"/>
      <c r="AD21" s="408"/>
      <c r="AE21" s="409"/>
      <c r="AF21" s="366" t="s">
        <v>13</v>
      </c>
      <c r="AG21" s="367"/>
      <c r="AH21" s="367"/>
      <c r="AI21" s="367"/>
      <c r="AJ21" s="407" t="e">
        <f>IF(VLOOKUP($AY$2,Data,21,FALSE)=0,"-",VLOOKUP($AY$2,Data,21,FALSE))</f>
        <v>#REF!</v>
      </c>
      <c r="AK21" s="407"/>
      <c r="AL21" s="407"/>
      <c r="AM21" s="407"/>
      <c r="AN21" s="407"/>
      <c r="AO21" s="407"/>
      <c r="AP21" s="407"/>
      <c r="AQ21" s="407"/>
      <c r="AR21" s="407"/>
      <c r="AS21" s="408" t="s">
        <v>30</v>
      </c>
      <c r="AT21" s="408"/>
      <c r="AU21" s="408"/>
      <c r="AV21" s="409"/>
    </row>
    <row r="22" spans="2:48" ht="24.75" customHeight="1">
      <c r="B22" s="395"/>
      <c r="C22" s="396"/>
      <c r="D22" s="396"/>
      <c r="E22" s="396"/>
      <c r="F22" s="396"/>
      <c r="G22" s="424"/>
      <c r="H22" s="412" t="s">
        <v>113</v>
      </c>
      <c r="I22" s="413"/>
      <c r="J22" s="413"/>
      <c r="K22" s="413"/>
      <c r="L22" s="413"/>
      <c r="M22" s="413"/>
      <c r="N22" s="414"/>
      <c r="O22" s="399" t="s">
        <v>12</v>
      </c>
      <c r="P22" s="400"/>
      <c r="Q22" s="400"/>
      <c r="R22" s="400"/>
      <c r="S22" s="401" t="e">
        <f>IF(VLOOKUP($AY$2,Data,25,FALSE)=0,"-",VLOOKUP($AY$2,Data,25,FALSE))</f>
        <v>#REF!</v>
      </c>
      <c r="T22" s="401"/>
      <c r="U22" s="401"/>
      <c r="V22" s="401"/>
      <c r="W22" s="401"/>
      <c r="X22" s="401"/>
      <c r="Y22" s="401"/>
      <c r="Z22" s="401"/>
      <c r="AA22" s="401"/>
      <c r="AB22" s="402" t="s">
        <v>31</v>
      </c>
      <c r="AC22" s="402"/>
      <c r="AD22" s="402"/>
      <c r="AE22" s="403"/>
      <c r="AF22" s="399" t="s">
        <v>13</v>
      </c>
      <c r="AG22" s="400"/>
      <c r="AH22" s="400"/>
      <c r="AI22" s="400"/>
      <c r="AJ22" s="401" t="e">
        <f>IF(VLOOKUP($AY$2,Data,22,FALSE)=0,"-",VLOOKUP($AY$2,Data,22,FALSE))</f>
        <v>#REF!</v>
      </c>
      <c r="AK22" s="401"/>
      <c r="AL22" s="401"/>
      <c r="AM22" s="401"/>
      <c r="AN22" s="401"/>
      <c r="AO22" s="401"/>
      <c r="AP22" s="401"/>
      <c r="AQ22" s="401"/>
      <c r="AR22" s="401"/>
      <c r="AS22" s="402" t="s">
        <v>32</v>
      </c>
      <c r="AT22" s="402"/>
      <c r="AU22" s="402"/>
      <c r="AV22" s="403"/>
    </row>
    <row r="23" spans="2:48" ht="24.75" customHeight="1">
      <c r="B23" s="395"/>
      <c r="C23" s="396"/>
      <c r="D23" s="396"/>
      <c r="E23" s="396"/>
      <c r="F23" s="396"/>
      <c r="G23" s="424"/>
      <c r="H23" s="389" t="s">
        <v>114</v>
      </c>
      <c r="I23" s="390"/>
      <c r="J23" s="390"/>
      <c r="K23" s="390"/>
      <c r="L23" s="390"/>
      <c r="M23" s="390"/>
      <c r="N23" s="391"/>
      <c r="O23" s="392" t="s">
        <v>12</v>
      </c>
      <c r="P23" s="393"/>
      <c r="Q23" s="393"/>
      <c r="R23" s="393"/>
      <c r="S23" s="404" t="e">
        <f>IF(VLOOKUP($AY$2,Data,26,FALSE)=0,"-",VLOOKUP($AY$2,Data,26,FALSE))</f>
        <v>#REF!</v>
      </c>
      <c r="T23" s="404"/>
      <c r="U23" s="404"/>
      <c r="V23" s="404"/>
      <c r="W23" s="404"/>
      <c r="X23" s="404"/>
      <c r="Y23" s="404"/>
      <c r="Z23" s="404"/>
      <c r="AA23" s="404"/>
      <c r="AB23" s="405" t="s">
        <v>31</v>
      </c>
      <c r="AC23" s="405"/>
      <c r="AD23" s="405"/>
      <c r="AE23" s="406"/>
      <c r="AF23" s="392" t="s">
        <v>13</v>
      </c>
      <c r="AG23" s="393"/>
      <c r="AH23" s="393"/>
      <c r="AI23" s="393"/>
      <c r="AJ23" s="404" t="e">
        <f>IF(VLOOKUP($AY$2,Data,23,FALSE)=0,"-",VLOOKUP($AY$2,Data,23,FALSE))</f>
        <v>#REF!</v>
      </c>
      <c r="AK23" s="404"/>
      <c r="AL23" s="404"/>
      <c r="AM23" s="404"/>
      <c r="AN23" s="404"/>
      <c r="AO23" s="404"/>
      <c r="AP23" s="404"/>
      <c r="AQ23" s="404"/>
      <c r="AR23" s="404"/>
      <c r="AS23" s="405" t="s">
        <v>32</v>
      </c>
      <c r="AT23" s="405"/>
      <c r="AU23" s="405"/>
      <c r="AV23" s="406"/>
    </row>
    <row r="24" spans="2:48" ht="24.75" customHeight="1">
      <c r="B24" s="335" t="s">
        <v>11</v>
      </c>
      <c r="C24" s="394"/>
      <c r="D24" s="394"/>
      <c r="E24" s="394"/>
      <c r="F24" s="394"/>
      <c r="G24" s="394"/>
      <c r="H24" s="415" t="s">
        <v>5</v>
      </c>
      <c r="I24" s="416"/>
      <c r="J24" s="416"/>
      <c r="K24" s="416"/>
      <c r="L24" s="416"/>
      <c r="M24" s="416"/>
      <c r="N24" s="417"/>
      <c r="O24" s="366" t="s">
        <v>12</v>
      </c>
      <c r="P24" s="367"/>
      <c r="Q24" s="367"/>
      <c r="R24" s="367"/>
      <c r="S24" s="407" t="e">
        <f>IF(VLOOKUP($AY$2,Data,30,FALSE)=0,"-",VLOOKUP($AY$2,Data,30,FALSE))</f>
        <v>#REF!</v>
      </c>
      <c r="T24" s="407"/>
      <c r="U24" s="407"/>
      <c r="V24" s="407"/>
      <c r="W24" s="407"/>
      <c r="X24" s="407"/>
      <c r="Y24" s="407"/>
      <c r="Z24" s="407"/>
      <c r="AA24" s="407"/>
      <c r="AB24" s="408" t="s">
        <v>29</v>
      </c>
      <c r="AC24" s="408"/>
      <c r="AD24" s="408"/>
      <c r="AE24" s="409"/>
      <c r="AF24" s="366" t="s">
        <v>13</v>
      </c>
      <c r="AG24" s="367"/>
      <c r="AH24" s="367"/>
      <c r="AI24" s="367"/>
      <c r="AJ24" s="407" t="e">
        <f>IF(VLOOKUP($AY$2,Data,27,FALSE)=0,"-",VLOOKUP($AY$2,Data,27,FALSE))</f>
        <v>#REF!</v>
      </c>
      <c r="AK24" s="407"/>
      <c r="AL24" s="407"/>
      <c r="AM24" s="407"/>
      <c r="AN24" s="407"/>
      <c r="AO24" s="407"/>
      <c r="AP24" s="407"/>
      <c r="AQ24" s="407"/>
      <c r="AR24" s="407"/>
      <c r="AS24" s="408" t="s">
        <v>30</v>
      </c>
      <c r="AT24" s="408"/>
      <c r="AU24" s="408"/>
      <c r="AV24" s="409"/>
    </row>
    <row r="25" spans="2:48" ht="24.75" customHeight="1">
      <c r="B25" s="395"/>
      <c r="C25" s="396"/>
      <c r="D25" s="396"/>
      <c r="E25" s="396"/>
      <c r="F25" s="396"/>
      <c r="G25" s="396"/>
      <c r="H25" s="412" t="s">
        <v>113</v>
      </c>
      <c r="I25" s="413"/>
      <c r="J25" s="413"/>
      <c r="K25" s="413"/>
      <c r="L25" s="413"/>
      <c r="M25" s="413"/>
      <c r="N25" s="414"/>
      <c r="O25" s="399" t="s">
        <v>12</v>
      </c>
      <c r="P25" s="400"/>
      <c r="Q25" s="400"/>
      <c r="R25" s="400"/>
      <c r="S25" s="401" t="e">
        <f>IF(VLOOKUP($AY$2,Data,31,FALSE)=0,"-",VLOOKUP($AY$2,Data,31,FALSE))</f>
        <v>#REF!</v>
      </c>
      <c r="T25" s="401"/>
      <c r="U25" s="401"/>
      <c r="V25" s="401"/>
      <c r="W25" s="401"/>
      <c r="X25" s="401"/>
      <c r="Y25" s="401"/>
      <c r="Z25" s="401"/>
      <c r="AA25" s="401"/>
      <c r="AB25" s="402" t="s">
        <v>31</v>
      </c>
      <c r="AC25" s="402"/>
      <c r="AD25" s="402"/>
      <c r="AE25" s="403"/>
      <c r="AF25" s="399" t="s">
        <v>13</v>
      </c>
      <c r="AG25" s="400"/>
      <c r="AH25" s="400"/>
      <c r="AI25" s="400"/>
      <c r="AJ25" s="401" t="e">
        <f>IF(VLOOKUP($AY$2,Data,28,FALSE)=0,"-",VLOOKUP($AY$2,Data,28,FALSE))</f>
        <v>#REF!</v>
      </c>
      <c r="AK25" s="401"/>
      <c r="AL25" s="401"/>
      <c r="AM25" s="401"/>
      <c r="AN25" s="401"/>
      <c r="AO25" s="401"/>
      <c r="AP25" s="401"/>
      <c r="AQ25" s="401"/>
      <c r="AR25" s="401"/>
      <c r="AS25" s="402" t="s">
        <v>32</v>
      </c>
      <c r="AT25" s="402"/>
      <c r="AU25" s="402"/>
      <c r="AV25" s="403"/>
    </row>
    <row r="26" spans="2:48" ht="24.75" customHeight="1">
      <c r="B26" s="397"/>
      <c r="C26" s="398"/>
      <c r="D26" s="398"/>
      <c r="E26" s="398"/>
      <c r="F26" s="398"/>
      <c r="G26" s="398"/>
      <c r="H26" s="389" t="s">
        <v>114</v>
      </c>
      <c r="I26" s="390"/>
      <c r="J26" s="390"/>
      <c r="K26" s="390"/>
      <c r="L26" s="390"/>
      <c r="M26" s="390"/>
      <c r="N26" s="391"/>
      <c r="O26" s="392" t="s">
        <v>12</v>
      </c>
      <c r="P26" s="393"/>
      <c r="Q26" s="393"/>
      <c r="R26" s="393"/>
      <c r="S26" s="404" t="e">
        <f>IF(VLOOKUP($AY$2,Data,32,FALSE)=0,"-",VLOOKUP($AY$2,Data,32,FALSE))</f>
        <v>#REF!</v>
      </c>
      <c r="T26" s="404"/>
      <c r="U26" s="404"/>
      <c r="V26" s="404"/>
      <c r="W26" s="404"/>
      <c r="X26" s="404"/>
      <c r="Y26" s="404"/>
      <c r="Z26" s="404"/>
      <c r="AA26" s="404"/>
      <c r="AB26" s="405" t="s">
        <v>31</v>
      </c>
      <c r="AC26" s="405"/>
      <c r="AD26" s="405"/>
      <c r="AE26" s="406"/>
      <c r="AF26" s="392" t="s">
        <v>13</v>
      </c>
      <c r="AG26" s="393"/>
      <c r="AH26" s="393"/>
      <c r="AI26" s="393"/>
      <c r="AJ26" s="404" t="e">
        <f>IF(VLOOKUP($AY$2,Data,29,FALSE)=0,"-",VLOOKUP($AY$2,Data,29,FALSE))</f>
        <v>#REF!</v>
      </c>
      <c r="AK26" s="404"/>
      <c r="AL26" s="404"/>
      <c r="AM26" s="404"/>
      <c r="AN26" s="404"/>
      <c r="AO26" s="404"/>
      <c r="AP26" s="404"/>
      <c r="AQ26" s="404"/>
      <c r="AR26" s="404"/>
      <c r="AS26" s="405" t="s">
        <v>32</v>
      </c>
      <c r="AT26" s="405"/>
      <c r="AU26" s="405"/>
      <c r="AV26" s="406"/>
    </row>
    <row r="27" spans="2:48" ht="24.75" customHeight="1">
      <c r="B27" s="380" t="s">
        <v>7</v>
      </c>
      <c r="C27" s="381"/>
      <c r="D27" s="381"/>
      <c r="E27" s="381"/>
      <c r="F27" s="381"/>
      <c r="G27" s="381"/>
      <c r="H27" s="381"/>
      <c r="I27" s="381"/>
      <c r="J27" s="381"/>
      <c r="K27" s="381"/>
      <c r="L27" s="381"/>
      <c r="M27" s="381"/>
      <c r="N27" s="382"/>
      <c r="O27" s="383" t="s">
        <v>12</v>
      </c>
      <c r="P27" s="384"/>
      <c r="Q27" s="384"/>
      <c r="R27" s="384"/>
      <c r="S27" s="388" t="e">
        <f>IF(VLOOKUP($AY$2,Data,34,FALSE)=0,"-",VLOOKUP($AY$2,Data,34,FALSE))</f>
        <v>#REF!</v>
      </c>
      <c r="T27" s="388"/>
      <c r="U27" s="388"/>
      <c r="V27" s="388"/>
      <c r="W27" s="388"/>
      <c r="X27" s="388"/>
      <c r="Y27" s="388"/>
      <c r="Z27" s="388"/>
      <c r="AA27" s="388"/>
      <c r="AB27" s="386" t="s">
        <v>29</v>
      </c>
      <c r="AC27" s="386"/>
      <c r="AD27" s="386"/>
      <c r="AE27" s="387"/>
      <c r="AF27" s="383" t="s">
        <v>13</v>
      </c>
      <c r="AG27" s="384"/>
      <c r="AH27" s="384"/>
      <c r="AI27" s="384"/>
      <c r="AJ27" s="388" t="e">
        <f>IF(VLOOKUP($AY$2,Data,33,FALSE)=0,"-",VLOOKUP($AY$2,Data,33,FALSE))</f>
        <v>#REF!</v>
      </c>
      <c r="AK27" s="388"/>
      <c r="AL27" s="388"/>
      <c r="AM27" s="388"/>
      <c r="AN27" s="388"/>
      <c r="AO27" s="388"/>
      <c r="AP27" s="388"/>
      <c r="AQ27" s="388"/>
      <c r="AR27" s="388"/>
      <c r="AS27" s="386" t="s">
        <v>30</v>
      </c>
      <c r="AT27" s="386"/>
      <c r="AU27" s="386"/>
      <c r="AV27" s="387"/>
    </row>
    <row r="28" spans="2:48" ht="24.75" customHeight="1">
      <c r="B28" s="380" t="s">
        <v>14</v>
      </c>
      <c r="C28" s="381"/>
      <c r="D28" s="381"/>
      <c r="E28" s="381"/>
      <c r="F28" s="381"/>
      <c r="G28" s="381"/>
      <c r="H28" s="381"/>
      <c r="I28" s="381"/>
      <c r="J28" s="381"/>
      <c r="K28" s="381"/>
      <c r="L28" s="381"/>
      <c r="M28" s="381"/>
      <c r="N28" s="382"/>
      <c r="O28" s="383" t="s">
        <v>12</v>
      </c>
      <c r="P28" s="384"/>
      <c r="Q28" s="384"/>
      <c r="R28" s="384"/>
      <c r="S28" s="388" t="e">
        <f>IF(VLOOKUP($AY$2,Data,38,FALSE)=0,"-",VLOOKUP($AY$2,Data,38,FALSE))</f>
        <v>#REF!</v>
      </c>
      <c r="T28" s="388"/>
      <c r="U28" s="388"/>
      <c r="V28" s="388"/>
      <c r="W28" s="388"/>
      <c r="X28" s="388"/>
      <c r="Y28" s="388"/>
      <c r="Z28" s="388"/>
      <c r="AA28" s="388"/>
      <c r="AB28" s="386" t="s">
        <v>33</v>
      </c>
      <c r="AC28" s="386"/>
      <c r="AD28" s="386"/>
      <c r="AE28" s="387"/>
      <c r="AF28" s="383" t="s">
        <v>13</v>
      </c>
      <c r="AG28" s="384"/>
      <c r="AH28" s="384"/>
      <c r="AI28" s="384"/>
      <c r="AJ28" s="388" t="e">
        <f>IF(VLOOKUP($AY$2,Data,35,FALSE)=0,"-",VLOOKUP($AY$2,Data,35,FALSE))</f>
        <v>#REF!</v>
      </c>
      <c r="AK28" s="388"/>
      <c r="AL28" s="388"/>
      <c r="AM28" s="388"/>
      <c r="AN28" s="388"/>
      <c r="AO28" s="388"/>
      <c r="AP28" s="388"/>
      <c r="AQ28" s="388"/>
      <c r="AR28" s="388"/>
      <c r="AS28" s="386" t="s">
        <v>34</v>
      </c>
      <c r="AT28" s="386"/>
      <c r="AU28" s="386"/>
      <c r="AV28" s="387"/>
    </row>
    <row r="29" spans="2:48" ht="24.75" customHeight="1">
      <c r="B29" s="380" t="s">
        <v>15</v>
      </c>
      <c r="C29" s="381"/>
      <c r="D29" s="381"/>
      <c r="E29" s="381"/>
      <c r="F29" s="381"/>
      <c r="G29" s="381"/>
      <c r="H29" s="381"/>
      <c r="I29" s="381"/>
      <c r="J29" s="381"/>
      <c r="K29" s="381"/>
      <c r="L29" s="381"/>
      <c r="M29" s="381"/>
      <c r="N29" s="382"/>
      <c r="O29" s="383" t="s">
        <v>12</v>
      </c>
      <c r="P29" s="384"/>
      <c r="Q29" s="384"/>
      <c r="R29" s="384"/>
      <c r="S29" s="388" t="e">
        <f>IF(VLOOKUP($AY$2,Data,39,FALSE)=0,"-",VLOOKUP($AY$2,Data,39,FALSE))</f>
        <v>#REF!</v>
      </c>
      <c r="T29" s="388"/>
      <c r="U29" s="388"/>
      <c r="V29" s="388"/>
      <c r="W29" s="388"/>
      <c r="X29" s="388"/>
      <c r="Y29" s="388"/>
      <c r="Z29" s="388"/>
      <c r="AA29" s="388"/>
      <c r="AB29" s="386" t="s">
        <v>29</v>
      </c>
      <c r="AC29" s="386"/>
      <c r="AD29" s="386"/>
      <c r="AE29" s="387"/>
      <c r="AF29" s="383" t="s">
        <v>13</v>
      </c>
      <c r="AG29" s="384"/>
      <c r="AH29" s="384"/>
      <c r="AI29" s="384"/>
      <c r="AJ29" s="388" t="e">
        <f>IF(VLOOKUP($AY$2,Data,36,FALSE)=0,"-",VLOOKUP($AY$2,Data,36,FALSE))</f>
        <v>#REF!</v>
      </c>
      <c r="AK29" s="388"/>
      <c r="AL29" s="388"/>
      <c r="AM29" s="388"/>
      <c r="AN29" s="388"/>
      <c r="AO29" s="388"/>
      <c r="AP29" s="388"/>
      <c r="AQ29" s="388"/>
      <c r="AR29" s="388"/>
      <c r="AS29" s="386" t="s">
        <v>30</v>
      </c>
      <c r="AT29" s="386"/>
      <c r="AU29" s="386"/>
      <c r="AV29" s="387"/>
    </row>
    <row r="30" spans="2:48" ht="24.75" customHeight="1">
      <c r="B30" s="374" t="s">
        <v>18</v>
      </c>
      <c r="C30" s="375"/>
      <c r="D30" s="375"/>
      <c r="E30" s="375"/>
      <c r="F30" s="375"/>
      <c r="G30" s="375"/>
      <c r="H30" s="375"/>
      <c r="I30" s="375"/>
      <c r="J30" s="375"/>
      <c r="K30" s="375"/>
      <c r="L30" s="375"/>
      <c r="M30" s="375"/>
      <c r="N30" s="376"/>
      <c r="O30" s="366" t="s">
        <v>12</v>
      </c>
      <c r="P30" s="367"/>
      <c r="Q30" s="367"/>
      <c r="R30" s="367"/>
      <c r="S30" s="407" t="e">
        <f>IF(VLOOKUP($AY$2,Data,40,FALSE)=0,"-",VLOOKUP($AY$2,Data,40,FALSE))</f>
        <v>#REF!</v>
      </c>
      <c r="T30" s="407"/>
      <c r="U30" s="407"/>
      <c r="V30" s="407"/>
      <c r="W30" s="407"/>
      <c r="X30" s="407"/>
      <c r="Y30" s="407"/>
      <c r="Z30" s="407"/>
      <c r="AA30" s="407"/>
      <c r="AB30" s="364" t="s">
        <v>29</v>
      </c>
      <c r="AC30" s="364"/>
      <c r="AD30" s="364"/>
      <c r="AE30" s="365"/>
      <c r="AF30" s="366" t="s">
        <v>13</v>
      </c>
      <c r="AG30" s="367"/>
      <c r="AH30" s="367"/>
      <c r="AI30" s="367"/>
      <c r="AJ30" s="407" t="e">
        <f>IF(VLOOKUP($AY$2,Data,37,FALSE)=0,"-",VLOOKUP($AY$2,Data,37,FALSE))</f>
        <v>#REF!</v>
      </c>
      <c r="AK30" s="407"/>
      <c r="AL30" s="407"/>
      <c r="AM30" s="407"/>
      <c r="AN30" s="407"/>
      <c r="AO30" s="407"/>
      <c r="AP30" s="407"/>
      <c r="AQ30" s="407"/>
      <c r="AR30" s="407"/>
      <c r="AS30" s="364" t="s">
        <v>30</v>
      </c>
      <c r="AT30" s="364"/>
      <c r="AU30" s="364"/>
      <c r="AV30" s="365"/>
    </row>
    <row r="31" spans="2:48" ht="33.75" customHeight="1">
      <c r="B31" s="374" t="s">
        <v>16</v>
      </c>
      <c r="C31" s="375"/>
      <c r="D31" s="375"/>
      <c r="E31" s="375"/>
      <c r="F31" s="375"/>
      <c r="G31" s="375"/>
      <c r="H31" s="375"/>
      <c r="I31" s="375"/>
      <c r="J31" s="375"/>
      <c r="K31" s="375"/>
      <c r="L31" s="375"/>
      <c r="M31" s="375"/>
      <c r="N31" s="376"/>
      <c r="O31" s="482" t="e">
        <f>IF(VLOOKUP($AY$2,Data,41,FALSE)=0,"-",VLOOKUP($AY$2,Data,41,FALSE))</f>
        <v>#REF!</v>
      </c>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row>
    <row r="32" spans="2:48" ht="21.75" customHeight="1">
      <c r="B32" s="380" t="s">
        <v>8</v>
      </c>
      <c r="C32" s="381"/>
      <c r="D32" s="381"/>
      <c r="E32" s="381"/>
      <c r="F32" s="381"/>
      <c r="G32" s="381"/>
      <c r="H32" s="381"/>
      <c r="I32" s="381"/>
      <c r="J32" s="381"/>
      <c r="K32" s="381"/>
      <c r="L32" s="381"/>
      <c r="M32" s="381"/>
      <c r="N32" s="382"/>
      <c r="O32" s="482" t="e">
        <f>IF(VLOOKUP($AY$2,Data,42,FALSE)=0,"-",VLOOKUP($AY$2,Data,42,FALSE))</f>
        <v>#REF!</v>
      </c>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4"/>
    </row>
    <row r="33" spans="2:48" ht="18" customHeight="1">
      <c r="B33" s="335" t="s">
        <v>2</v>
      </c>
      <c r="C33" s="369"/>
      <c r="D33" s="369"/>
      <c r="E33" s="369"/>
      <c r="F33" s="369"/>
      <c r="G33" s="369"/>
      <c r="H33" s="369"/>
      <c r="I33" s="369"/>
      <c r="J33" s="369"/>
      <c r="K33" s="369"/>
      <c r="L33" s="369"/>
      <c r="M33" s="369"/>
      <c r="N33" s="370"/>
      <c r="O33" s="341" t="s">
        <v>27</v>
      </c>
      <c r="P33" s="342"/>
      <c r="Q33" s="342"/>
      <c r="R33" s="342"/>
      <c r="S33" s="342"/>
      <c r="T33" s="342"/>
      <c r="U33" s="342"/>
      <c r="V33" s="343"/>
      <c r="W33" s="478" t="e">
        <f>VLOOKUP($AY$2,Data,43,FALSE)</f>
        <v>#REF!</v>
      </c>
      <c r="X33" s="479"/>
      <c r="Y33" s="479"/>
      <c r="Z33" s="479"/>
      <c r="AA33" s="479"/>
      <c r="AB33" s="479"/>
      <c r="AC33" s="479"/>
      <c r="AD33" s="479"/>
      <c r="AE33" s="480"/>
      <c r="AF33" s="344" t="s">
        <v>28</v>
      </c>
      <c r="AG33" s="342"/>
      <c r="AH33" s="342"/>
      <c r="AI33" s="342"/>
      <c r="AJ33" s="342"/>
      <c r="AK33" s="342"/>
      <c r="AL33" s="342"/>
      <c r="AM33" s="343"/>
      <c r="AN33" s="478" t="e">
        <f>VLOOKUP($AY$2,Data,44,FALSE)</f>
        <v>#REF!</v>
      </c>
      <c r="AO33" s="479"/>
      <c r="AP33" s="479"/>
      <c r="AQ33" s="479"/>
      <c r="AR33" s="479"/>
      <c r="AS33" s="479"/>
      <c r="AT33" s="479"/>
      <c r="AU33" s="479"/>
      <c r="AV33" s="481"/>
    </row>
    <row r="34" spans="2:48" ht="18" customHeight="1">
      <c r="B34" s="371"/>
      <c r="C34" s="372"/>
      <c r="D34" s="372"/>
      <c r="E34" s="372"/>
      <c r="F34" s="372"/>
      <c r="G34" s="372"/>
      <c r="H34" s="372"/>
      <c r="I34" s="372"/>
      <c r="J34" s="372"/>
      <c r="K34" s="372"/>
      <c r="L34" s="372"/>
      <c r="M34" s="372"/>
      <c r="N34" s="373"/>
      <c r="O34" s="345" t="s">
        <v>0</v>
      </c>
      <c r="P34" s="346"/>
      <c r="Q34" s="346"/>
      <c r="R34" s="346"/>
      <c r="S34" s="346"/>
      <c r="T34" s="346"/>
      <c r="U34" s="346"/>
      <c r="V34" s="347"/>
      <c r="W34" s="485" t="e">
        <f>VLOOKUP($AY$2,Data,45,FALSE)</f>
        <v>#REF!</v>
      </c>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 customHeight="1">
      <c r="B35" s="335" t="s">
        <v>3</v>
      </c>
      <c r="C35" s="336"/>
      <c r="D35" s="336"/>
      <c r="E35" s="336"/>
      <c r="F35" s="336"/>
      <c r="G35" s="336"/>
      <c r="H35" s="336"/>
      <c r="I35" s="336"/>
      <c r="J35" s="336"/>
      <c r="K35" s="336"/>
      <c r="L35" s="336"/>
      <c r="M35" s="336"/>
      <c r="N35" s="337"/>
      <c r="O35" s="341" t="s">
        <v>27</v>
      </c>
      <c r="P35" s="342"/>
      <c r="Q35" s="342"/>
      <c r="R35" s="342"/>
      <c r="S35" s="342"/>
      <c r="T35" s="342"/>
      <c r="U35" s="342"/>
      <c r="V35" s="343"/>
      <c r="W35" s="478" t="e">
        <f>VLOOKUP($AY$2,Data,46,FALSE)</f>
        <v>#REF!</v>
      </c>
      <c r="X35" s="479"/>
      <c r="Y35" s="479"/>
      <c r="Z35" s="479"/>
      <c r="AA35" s="479"/>
      <c r="AB35" s="479"/>
      <c r="AC35" s="479"/>
      <c r="AD35" s="479"/>
      <c r="AE35" s="480"/>
      <c r="AF35" s="344" t="s">
        <v>28</v>
      </c>
      <c r="AG35" s="342"/>
      <c r="AH35" s="342"/>
      <c r="AI35" s="342"/>
      <c r="AJ35" s="342"/>
      <c r="AK35" s="342"/>
      <c r="AL35" s="342"/>
      <c r="AM35" s="343"/>
      <c r="AN35" s="478" t="e">
        <f>VLOOKUP($AY$2,Data,47,FALSE)</f>
        <v>#REF!</v>
      </c>
      <c r="AO35" s="479"/>
      <c r="AP35" s="479"/>
      <c r="AQ35" s="479"/>
      <c r="AR35" s="479"/>
      <c r="AS35" s="479"/>
      <c r="AT35" s="479"/>
      <c r="AU35" s="479"/>
      <c r="AV35" s="481"/>
    </row>
    <row r="36" spans="2:48" ht="18" customHeight="1">
      <c r="B36" s="338"/>
      <c r="C36" s="339"/>
      <c r="D36" s="339"/>
      <c r="E36" s="339"/>
      <c r="F36" s="339"/>
      <c r="G36" s="339"/>
      <c r="H36" s="339"/>
      <c r="I36" s="339"/>
      <c r="J36" s="339"/>
      <c r="K36" s="339"/>
      <c r="L36" s="339"/>
      <c r="M36" s="339"/>
      <c r="N36" s="340"/>
      <c r="O36" s="345" t="s">
        <v>0</v>
      </c>
      <c r="P36" s="346"/>
      <c r="Q36" s="346"/>
      <c r="R36" s="346"/>
      <c r="S36" s="346"/>
      <c r="T36" s="346"/>
      <c r="U36" s="346"/>
      <c r="V36" s="347"/>
      <c r="W36" s="485" t="e">
        <f>VLOOKUP($AY$2,Data,48,FALSE)</f>
        <v>#REF!</v>
      </c>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 customHeight="1">
      <c r="B37" s="351" t="s">
        <v>1</v>
      </c>
      <c r="C37" s="336"/>
      <c r="D37" s="336"/>
      <c r="E37" s="336"/>
      <c r="F37" s="336"/>
      <c r="G37" s="336"/>
      <c r="H37" s="336"/>
      <c r="I37" s="336"/>
      <c r="J37" s="336"/>
      <c r="K37" s="336"/>
      <c r="L37" s="336"/>
      <c r="M37" s="336"/>
      <c r="N37" s="337"/>
      <c r="O37" s="488" t="e">
        <f>VLOOKUP($AY$2,Data,49,FALSE)</f>
        <v>#REF!</v>
      </c>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90"/>
    </row>
    <row r="38" spans="2:48" ht="18" customHeight="1">
      <c r="B38" s="352"/>
      <c r="C38" s="353"/>
      <c r="D38" s="353"/>
      <c r="E38" s="353"/>
      <c r="F38" s="353"/>
      <c r="G38" s="353"/>
      <c r="H38" s="353"/>
      <c r="I38" s="353"/>
      <c r="J38" s="353"/>
      <c r="K38" s="353"/>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60"/>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3"/>
    </row>
    <row r="41" spans="2:48" ht="18" customHeight="1">
      <c r="B41" s="352"/>
      <c r="C41" s="353"/>
      <c r="D41" s="353"/>
      <c r="E41" s="353"/>
      <c r="F41" s="353"/>
      <c r="G41" s="353"/>
      <c r="H41" s="353"/>
      <c r="I41" s="353"/>
      <c r="J41" s="353"/>
      <c r="K41" s="353"/>
      <c r="L41" s="353"/>
      <c r="M41" s="353"/>
      <c r="N41" s="354"/>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2"/>
    </row>
    <row r="42" spans="2:48" ht="18" customHeight="1">
      <c r="B42" s="333" t="s">
        <v>20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row>
    <row r="43" spans="2:48" ht="18" customHeight="1">
      <c r="B43" s="334" t="s">
        <v>48</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sheetData>
  <sheetProtection/>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F25:AI25"/>
    <mergeCell ref="O13:AV14"/>
    <mergeCell ref="AB15:AE15"/>
    <mergeCell ref="H15:N15"/>
    <mergeCell ref="AS15:AV15"/>
    <mergeCell ref="S15:AA15"/>
    <mergeCell ref="O15:R15"/>
    <mergeCell ref="AJ15:AR15"/>
    <mergeCell ref="AS16:AV16"/>
    <mergeCell ref="AJ25:AR25"/>
    <mergeCell ref="AF26:AI26"/>
    <mergeCell ref="AS21:AV21"/>
    <mergeCell ref="AJ21:AR21"/>
    <mergeCell ref="AJ24:AR24"/>
    <mergeCell ref="AF21:AI21"/>
    <mergeCell ref="AS26:AV26"/>
    <mergeCell ref="AS25:AV25"/>
    <mergeCell ref="AS24:AV24"/>
    <mergeCell ref="AF24:AI24"/>
    <mergeCell ref="B43:AV43"/>
    <mergeCell ref="W34:AV34"/>
    <mergeCell ref="B33:N34"/>
    <mergeCell ref="B42:AV42"/>
    <mergeCell ref="B35:N36"/>
    <mergeCell ref="W36:AV36"/>
    <mergeCell ref="O37:AV37"/>
    <mergeCell ref="O38:AV38"/>
    <mergeCell ref="O34:V34"/>
    <mergeCell ref="O35:V35"/>
    <mergeCell ref="B32:N32"/>
    <mergeCell ref="O32:AV32"/>
    <mergeCell ref="AB30:AE30"/>
    <mergeCell ref="AJ29:AR29"/>
    <mergeCell ref="AF30:AI30"/>
    <mergeCell ref="AJ30:AR30"/>
    <mergeCell ref="B31:N31"/>
    <mergeCell ref="B29:N29"/>
    <mergeCell ref="AS29:AV29"/>
    <mergeCell ref="AB29:AE29"/>
    <mergeCell ref="H25:N25"/>
    <mergeCell ref="B27:N27"/>
    <mergeCell ref="B24:G26"/>
    <mergeCell ref="B28:N28"/>
    <mergeCell ref="B30:N30"/>
    <mergeCell ref="AS30:AV30"/>
    <mergeCell ref="O31:AV31"/>
    <mergeCell ref="AF27:AI27"/>
    <mergeCell ref="AJ28:AR28"/>
    <mergeCell ref="AF28:AI28"/>
    <mergeCell ref="AJ27:AR27"/>
    <mergeCell ref="O28:R28"/>
    <mergeCell ref="AB27:AE27"/>
    <mergeCell ref="O9:AV10"/>
    <mergeCell ref="AF15:AI15"/>
    <mergeCell ref="AS17:AV17"/>
    <mergeCell ref="AF16:AI16"/>
    <mergeCell ref="AF17:AI17"/>
    <mergeCell ref="O24:R24"/>
    <mergeCell ref="O25:R25"/>
    <mergeCell ref="O27:R27"/>
    <mergeCell ref="AB28:AE28"/>
    <mergeCell ref="S28:AA28"/>
    <mergeCell ref="S25:AA25"/>
    <mergeCell ref="AB25:AE25"/>
    <mergeCell ref="O39:AV39"/>
    <mergeCell ref="O36:V36"/>
    <mergeCell ref="O33:V33"/>
    <mergeCell ref="W33:AE33"/>
    <mergeCell ref="AN33:AV33"/>
    <mergeCell ref="W35:AE35"/>
    <mergeCell ref="AN35:AV35"/>
    <mergeCell ref="AF35:AM35"/>
    <mergeCell ref="B6:N6"/>
    <mergeCell ref="H19:N19"/>
    <mergeCell ref="H18:N18"/>
    <mergeCell ref="B9:N10"/>
    <mergeCell ref="B13:N14"/>
    <mergeCell ref="H16:N16"/>
    <mergeCell ref="B15:G20"/>
    <mergeCell ref="O19:R19"/>
    <mergeCell ref="AB17:AE17"/>
    <mergeCell ref="O16:R16"/>
    <mergeCell ref="O17:R17"/>
    <mergeCell ref="AB18:AE18"/>
    <mergeCell ref="T17:Z17"/>
    <mergeCell ref="AB19:AE19"/>
    <mergeCell ref="AJ18:AR18"/>
    <mergeCell ref="AF19:AI19"/>
    <mergeCell ref="AS18:AV18"/>
    <mergeCell ref="AJ20:AR20"/>
    <mergeCell ref="AJ19:AR19"/>
    <mergeCell ref="AS19:AV19"/>
    <mergeCell ref="AS20:AV20"/>
    <mergeCell ref="AF20:AI20"/>
    <mergeCell ref="AF18:AI18"/>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140" t="s">
        <v>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X2" s="11" t="s">
        <v>43</v>
      </c>
      <c r="AY2" s="12">
        <v>10</v>
      </c>
    </row>
    <row r="3" spans="45:48" ht="9.75" customHeight="1">
      <c r="AS3" s="3"/>
      <c r="AT3" s="3"/>
      <c r="AU3" s="3"/>
      <c r="AV3" s="2"/>
    </row>
    <row r="4" spans="2:48" ht="15.75" customHeight="1">
      <c r="B4" s="465" t="s">
        <v>111</v>
      </c>
      <c r="C4" s="466"/>
      <c r="D4" s="466"/>
      <c r="E4" s="466"/>
      <c r="F4" s="466"/>
      <c r="G4" s="466"/>
      <c r="H4" s="466"/>
      <c r="I4" s="466"/>
      <c r="J4" s="466"/>
      <c r="K4" s="466"/>
      <c r="L4" s="466"/>
      <c r="M4" s="466"/>
      <c r="N4" s="467"/>
      <c r="O4" s="465" t="e">
        <f>VLOOKUP($AY$2,Data,3,FALSE)</f>
        <v>#REF!</v>
      </c>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7"/>
    </row>
    <row r="5" spans="2:48" ht="15.75" customHeight="1">
      <c r="B5" s="468"/>
      <c r="C5" s="469"/>
      <c r="D5" s="469"/>
      <c r="E5" s="469"/>
      <c r="F5" s="469"/>
      <c r="G5" s="469"/>
      <c r="H5" s="469"/>
      <c r="I5" s="469"/>
      <c r="J5" s="469"/>
      <c r="K5" s="469"/>
      <c r="L5" s="469"/>
      <c r="M5" s="469"/>
      <c r="N5" s="470"/>
      <c r="O5" s="468"/>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70"/>
    </row>
    <row r="6" spans="2:48" ht="23.25" customHeight="1">
      <c r="B6" s="471" t="s">
        <v>23</v>
      </c>
      <c r="C6" s="472"/>
      <c r="D6" s="472"/>
      <c r="E6" s="472"/>
      <c r="F6" s="472"/>
      <c r="G6" s="472"/>
      <c r="H6" s="472"/>
      <c r="I6" s="472"/>
      <c r="J6" s="472"/>
      <c r="K6" s="472"/>
      <c r="L6" s="472"/>
      <c r="M6" s="472"/>
      <c r="N6" s="473"/>
      <c r="O6" s="474" t="e">
        <f>VLOOKUP($AY$2,Data,4,FALSE)</f>
        <v>#REF!</v>
      </c>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6"/>
    </row>
    <row r="7" spans="2:48" ht="18" customHeight="1">
      <c r="B7" s="335" t="s">
        <v>26</v>
      </c>
      <c r="C7" s="336"/>
      <c r="D7" s="336"/>
      <c r="E7" s="336"/>
      <c r="F7" s="336"/>
      <c r="G7" s="336"/>
      <c r="H7" s="336"/>
      <c r="I7" s="336"/>
      <c r="J7" s="336"/>
      <c r="K7" s="336"/>
      <c r="L7" s="336"/>
      <c r="M7" s="336"/>
      <c r="N7" s="337"/>
      <c r="O7" s="465" t="e">
        <f>VLOOKUP($AY$2,Data,5,FALSE)&amp;VLOOKUP($AY$2,Data,6,FALSE)</f>
        <v>#REF!</v>
      </c>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7"/>
    </row>
    <row r="8" spans="2:48" ht="18" customHeight="1">
      <c r="B8" s="338"/>
      <c r="C8" s="339"/>
      <c r="D8" s="339"/>
      <c r="E8" s="339"/>
      <c r="F8" s="339"/>
      <c r="G8" s="339"/>
      <c r="H8" s="339"/>
      <c r="I8" s="339"/>
      <c r="J8" s="339"/>
      <c r="K8" s="339"/>
      <c r="L8" s="339"/>
      <c r="M8" s="339"/>
      <c r="N8" s="340"/>
      <c r="O8" s="468"/>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35" t="s">
        <v>24</v>
      </c>
      <c r="C9" s="336"/>
      <c r="D9" s="336"/>
      <c r="E9" s="336"/>
      <c r="F9" s="336"/>
      <c r="G9" s="336"/>
      <c r="H9" s="336"/>
      <c r="I9" s="336"/>
      <c r="J9" s="336"/>
      <c r="K9" s="336"/>
      <c r="L9" s="336"/>
      <c r="M9" s="336"/>
      <c r="N9" s="337"/>
      <c r="O9" s="465" t="e">
        <f>VLOOKUP($AY$2,Data,7,FALSE)</f>
        <v>#REF!</v>
      </c>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7"/>
    </row>
    <row r="10" spans="2:48" ht="17.25" customHeight="1">
      <c r="B10" s="338"/>
      <c r="C10" s="339"/>
      <c r="D10" s="339"/>
      <c r="E10" s="339"/>
      <c r="F10" s="339"/>
      <c r="G10" s="339"/>
      <c r="H10" s="339"/>
      <c r="I10" s="339"/>
      <c r="J10" s="339"/>
      <c r="K10" s="339"/>
      <c r="L10" s="339"/>
      <c r="M10" s="339"/>
      <c r="N10" s="340"/>
      <c r="O10" s="468"/>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70"/>
    </row>
    <row r="11" spans="2:48" ht="15.75" customHeight="1">
      <c r="B11" s="351" t="s">
        <v>112</v>
      </c>
      <c r="C11" s="336"/>
      <c r="D11" s="336"/>
      <c r="E11" s="336"/>
      <c r="F11" s="336"/>
      <c r="G11" s="336"/>
      <c r="H11" s="336"/>
      <c r="I11" s="336"/>
      <c r="J11" s="336"/>
      <c r="K11" s="336"/>
      <c r="L11" s="336"/>
      <c r="M11" s="336"/>
      <c r="N11" s="337"/>
      <c r="O11" s="491" t="e">
        <f>VLOOKUP($AY$2,Data,8,FALSE)</f>
        <v>#REF!</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492"/>
    </row>
    <row r="12" spans="2:48" ht="15.75" customHeight="1">
      <c r="B12" s="338"/>
      <c r="C12" s="339"/>
      <c r="D12" s="339"/>
      <c r="E12" s="339"/>
      <c r="F12" s="339"/>
      <c r="G12" s="339"/>
      <c r="H12" s="339"/>
      <c r="I12" s="339"/>
      <c r="J12" s="339"/>
      <c r="K12" s="339"/>
      <c r="L12" s="339"/>
      <c r="M12" s="339"/>
      <c r="N12" s="340"/>
      <c r="O12" s="493"/>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5"/>
    </row>
    <row r="13" spans="2:48" ht="18" customHeight="1">
      <c r="B13" s="447" t="s">
        <v>115</v>
      </c>
      <c r="C13" s="448"/>
      <c r="D13" s="448"/>
      <c r="E13" s="448"/>
      <c r="F13" s="448"/>
      <c r="G13" s="448"/>
      <c r="H13" s="448"/>
      <c r="I13" s="448"/>
      <c r="J13" s="448"/>
      <c r="K13" s="448"/>
      <c r="L13" s="448"/>
      <c r="M13" s="448"/>
      <c r="N13" s="449"/>
      <c r="O13" s="453" t="e">
        <f>VLOOKUP($AY$2,Data,2,FALSE)</f>
        <v>#REF!</v>
      </c>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5"/>
    </row>
    <row r="14" spans="2:48" ht="18" customHeight="1">
      <c r="B14" s="450"/>
      <c r="C14" s="451"/>
      <c r="D14" s="451"/>
      <c r="E14" s="451"/>
      <c r="F14" s="451"/>
      <c r="G14" s="451"/>
      <c r="H14" s="451"/>
      <c r="I14" s="451"/>
      <c r="J14" s="451"/>
      <c r="K14" s="451"/>
      <c r="L14" s="451"/>
      <c r="M14" s="451"/>
      <c r="N14" s="452"/>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8"/>
    </row>
    <row r="15" spans="2:48" ht="24.75" customHeight="1">
      <c r="B15" s="335" t="s">
        <v>9</v>
      </c>
      <c r="C15" s="336"/>
      <c r="D15" s="336"/>
      <c r="E15" s="336"/>
      <c r="F15" s="336"/>
      <c r="G15" s="444"/>
      <c r="H15" s="415" t="s">
        <v>4</v>
      </c>
      <c r="I15" s="416"/>
      <c r="J15" s="416"/>
      <c r="K15" s="416"/>
      <c r="L15" s="416"/>
      <c r="M15" s="416"/>
      <c r="N15" s="417"/>
      <c r="O15" s="366" t="s">
        <v>12</v>
      </c>
      <c r="P15" s="367"/>
      <c r="Q15" s="367"/>
      <c r="R15" s="367"/>
      <c r="S15" s="430" t="e">
        <f>IF(VLOOKUP($AY$2,Data,10,FALSE)=0,"-",VLOOKUP($AY$2,Data,10,FALSE))</f>
        <v>#REF!</v>
      </c>
      <c r="T15" s="430"/>
      <c r="U15" s="430"/>
      <c r="V15" s="430"/>
      <c r="W15" s="430"/>
      <c r="X15" s="430"/>
      <c r="Y15" s="430"/>
      <c r="Z15" s="430"/>
      <c r="AA15" s="430"/>
      <c r="AB15" s="430"/>
      <c r="AC15" s="430"/>
      <c r="AD15" s="430"/>
      <c r="AE15" s="431"/>
      <c r="AF15" s="366" t="s">
        <v>13</v>
      </c>
      <c r="AG15" s="367"/>
      <c r="AH15" s="367"/>
      <c r="AI15" s="367"/>
      <c r="AJ15" s="430" t="e">
        <f>IF(VLOOKUP($AY$2,Data,9,FALSE)=0,"-",VLOOKUP($AY$2,Data,9,FALSE))</f>
        <v>#REF!</v>
      </c>
      <c r="AK15" s="430"/>
      <c r="AL15" s="430"/>
      <c r="AM15" s="430"/>
      <c r="AN15" s="430"/>
      <c r="AO15" s="430"/>
      <c r="AP15" s="430"/>
      <c r="AQ15" s="430"/>
      <c r="AR15" s="430"/>
      <c r="AS15" s="430"/>
      <c r="AT15" s="430"/>
      <c r="AU15" s="430"/>
      <c r="AV15" s="431"/>
    </row>
    <row r="16" spans="2:48" ht="24.75" customHeight="1">
      <c r="B16" s="352"/>
      <c r="C16" s="353"/>
      <c r="D16" s="353"/>
      <c r="E16" s="353"/>
      <c r="F16" s="353"/>
      <c r="G16" s="445"/>
      <c r="H16" s="412" t="s">
        <v>5</v>
      </c>
      <c r="I16" s="413"/>
      <c r="J16" s="413"/>
      <c r="K16" s="413"/>
      <c r="L16" s="413"/>
      <c r="M16" s="413"/>
      <c r="N16" s="414"/>
      <c r="O16" s="399" t="s">
        <v>12</v>
      </c>
      <c r="P16" s="400"/>
      <c r="Q16" s="400"/>
      <c r="R16" s="400"/>
      <c r="S16" s="401" t="e">
        <f>IF(VLOOKUP($AY$2,Data,16,FALSE)=0,"-",VLOOKUP($AY$2,Data,16,FALSE))</f>
        <v>#REF!</v>
      </c>
      <c r="T16" s="401"/>
      <c r="U16" s="401"/>
      <c r="V16" s="401"/>
      <c r="W16" s="401"/>
      <c r="X16" s="401"/>
      <c r="Y16" s="401"/>
      <c r="Z16" s="401"/>
      <c r="AA16" s="401"/>
      <c r="AB16" s="402" t="s">
        <v>29</v>
      </c>
      <c r="AC16" s="402"/>
      <c r="AD16" s="402"/>
      <c r="AE16" s="403"/>
      <c r="AF16" s="399" t="s">
        <v>13</v>
      </c>
      <c r="AG16" s="400"/>
      <c r="AH16" s="400"/>
      <c r="AI16" s="400"/>
      <c r="AJ16" s="401" t="e">
        <f>IF(VLOOKUP($AY$2,Data,11,FALSE)=0,"-",VLOOKUP($AY$2,Data,11,FALSE))</f>
        <v>#REF!</v>
      </c>
      <c r="AK16" s="401"/>
      <c r="AL16" s="401"/>
      <c r="AM16" s="401"/>
      <c r="AN16" s="401"/>
      <c r="AO16" s="401"/>
      <c r="AP16" s="401"/>
      <c r="AQ16" s="401"/>
      <c r="AR16" s="401"/>
      <c r="AS16" s="402" t="s">
        <v>30</v>
      </c>
      <c r="AT16" s="402"/>
      <c r="AU16" s="402"/>
      <c r="AV16" s="403"/>
    </row>
    <row r="17" spans="2:48" ht="24.75" customHeight="1">
      <c r="B17" s="352"/>
      <c r="C17" s="353"/>
      <c r="D17" s="353"/>
      <c r="E17" s="353"/>
      <c r="F17" s="353"/>
      <c r="G17" s="445"/>
      <c r="H17" s="433" t="s">
        <v>19</v>
      </c>
      <c r="I17" s="434"/>
      <c r="J17" s="434"/>
      <c r="K17" s="434"/>
      <c r="L17" s="434"/>
      <c r="M17" s="434"/>
      <c r="N17" s="435"/>
      <c r="O17" s="419" t="s">
        <v>12</v>
      </c>
      <c r="P17" s="420"/>
      <c r="Q17" s="420"/>
      <c r="R17" s="420"/>
      <c r="S17" s="13" t="s">
        <v>44</v>
      </c>
      <c r="T17" s="477" t="e">
        <f>IF(VLOOKUP($AY$2,Data,17,FALSE)=0,"-",VLOOKUP($AY$2,Data,17,FALSE))</f>
        <v>#REF!</v>
      </c>
      <c r="U17" s="477"/>
      <c r="V17" s="477"/>
      <c r="W17" s="477"/>
      <c r="X17" s="477"/>
      <c r="Y17" s="477"/>
      <c r="Z17" s="477"/>
      <c r="AA17" s="13" t="s">
        <v>45</v>
      </c>
      <c r="AB17" s="402" t="s">
        <v>29</v>
      </c>
      <c r="AC17" s="402"/>
      <c r="AD17" s="402"/>
      <c r="AE17" s="403"/>
      <c r="AF17" s="419" t="s">
        <v>13</v>
      </c>
      <c r="AG17" s="420"/>
      <c r="AH17" s="420"/>
      <c r="AI17" s="420"/>
      <c r="AJ17" s="13" t="s">
        <v>46</v>
      </c>
      <c r="AK17" s="477" t="e">
        <f>IF(VLOOKUP($AY$2,Data,12,FALSE)=0,"-",VLOOKUP($AY$2,Data,12,FALSE))</f>
        <v>#REF!</v>
      </c>
      <c r="AL17" s="477"/>
      <c r="AM17" s="477"/>
      <c r="AN17" s="477"/>
      <c r="AO17" s="477"/>
      <c r="AP17" s="477"/>
      <c r="AQ17" s="477"/>
      <c r="AR17" s="13" t="s">
        <v>47</v>
      </c>
      <c r="AS17" s="402" t="s">
        <v>30</v>
      </c>
      <c r="AT17" s="402"/>
      <c r="AU17" s="402"/>
      <c r="AV17" s="403"/>
    </row>
    <row r="18" spans="2:48" ht="24.75" customHeight="1">
      <c r="B18" s="352"/>
      <c r="C18" s="353"/>
      <c r="D18" s="353"/>
      <c r="E18" s="353"/>
      <c r="F18" s="353"/>
      <c r="G18" s="445"/>
      <c r="H18" s="427" t="s">
        <v>6</v>
      </c>
      <c r="I18" s="428"/>
      <c r="J18" s="428"/>
      <c r="K18" s="428"/>
      <c r="L18" s="428"/>
      <c r="M18" s="428"/>
      <c r="N18" s="429"/>
      <c r="O18" s="419" t="s">
        <v>12</v>
      </c>
      <c r="P18" s="420"/>
      <c r="Q18" s="420"/>
      <c r="R18" s="420"/>
      <c r="S18" s="477" t="e">
        <f>IF(VLOOKUP($AY$2,Data,18,FALSE)=0,"-",VLOOKUP($AY$2,Data,18,FALSE))</f>
        <v>#REF!</v>
      </c>
      <c r="T18" s="477"/>
      <c r="U18" s="477"/>
      <c r="V18" s="477"/>
      <c r="W18" s="477"/>
      <c r="X18" s="477"/>
      <c r="Y18" s="477"/>
      <c r="Z18" s="477"/>
      <c r="AA18" s="477"/>
      <c r="AB18" s="425"/>
      <c r="AC18" s="425"/>
      <c r="AD18" s="425"/>
      <c r="AE18" s="426"/>
      <c r="AF18" s="419" t="s">
        <v>13</v>
      </c>
      <c r="AG18" s="420"/>
      <c r="AH18" s="420"/>
      <c r="AI18" s="420"/>
      <c r="AJ18" s="477" t="e">
        <f>IF(VLOOKUP($AY$2,Data,13,FALSE)=0,"-",VLOOKUP($AY$2,Data,13,FALSE))</f>
        <v>#REF!</v>
      </c>
      <c r="AK18" s="477"/>
      <c r="AL18" s="477"/>
      <c r="AM18" s="477"/>
      <c r="AN18" s="477"/>
      <c r="AO18" s="477"/>
      <c r="AP18" s="477"/>
      <c r="AQ18" s="477"/>
      <c r="AR18" s="477"/>
      <c r="AS18" s="425"/>
      <c r="AT18" s="425"/>
      <c r="AU18" s="425"/>
      <c r="AV18" s="426"/>
    </row>
    <row r="19" spans="2:48" ht="24.75" customHeight="1">
      <c r="B19" s="352"/>
      <c r="C19" s="353"/>
      <c r="D19" s="353"/>
      <c r="E19" s="353"/>
      <c r="F19" s="353"/>
      <c r="G19" s="445"/>
      <c r="H19" s="427" t="s">
        <v>113</v>
      </c>
      <c r="I19" s="428"/>
      <c r="J19" s="428"/>
      <c r="K19" s="428"/>
      <c r="L19" s="428"/>
      <c r="M19" s="428"/>
      <c r="N19" s="429"/>
      <c r="O19" s="419" t="s">
        <v>12</v>
      </c>
      <c r="P19" s="420"/>
      <c r="Q19" s="420"/>
      <c r="R19" s="420"/>
      <c r="S19" s="477" t="e">
        <f>IF(VLOOKUP($AY$2,Data,19,FALSE)=0,"-",VLOOKUP($AY$2,Data,19,FALSE))</f>
        <v>#REF!</v>
      </c>
      <c r="T19" s="477"/>
      <c r="U19" s="477"/>
      <c r="V19" s="477"/>
      <c r="W19" s="477"/>
      <c r="X19" s="477"/>
      <c r="Y19" s="477"/>
      <c r="Z19" s="477"/>
      <c r="AA19" s="477"/>
      <c r="AB19" s="421" t="s">
        <v>31</v>
      </c>
      <c r="AC19" s="421"/>
      <c r="AD19" s="421"/>
      <c r="AE19" s="422"/>
      <c r="AF19" s="419" t="s">
        <v>13</v>
      </c>
      <c r="AG19" s="420"/>
      <c r="AH19" s="420"/>
      <c r="AI19" s="420"/>
      <c r="AJ19" s="477" t="e">
        <f>IF(VLOOKUP($AY$2,Data,14,FALSE)=0,"-",VLOOKUP($AY$2,Data,14,FALSE))</f>
        <v>#REF!</v>
      </c>
      <c r="AK19" s="477"/>
      <c r="AL19" s="477"/>
      <c r="AM19" s="477"/>
      <c r="AN19" s="477"/>
      <c r="AO19" s="477"/>
      <c r="AP19" s="477"/>
      <c r="AQ19" s="477"/>
      <c r="AR19" s="477"/>
      <c r="AS19" s="421" t="s">
        <v>32</v>
      </c>
      <c r="AT19" s="421"/>
      <c r="AU19" s="421"/>
      <c r="AV19" s="422"/>
    </row>
    <row r="20" spans="2:48" ht="24.75" customHeight="1">
      <c r="B20" s="338"/>
      <c r="C20" s="339"/>
      <c r="D20" s="339"/>
      <c r="E20" s="339"/>
      <c r="F20" s="339"/>
      <c r="G20" s="446"/>
      <c r="H20" s="389" t="s">
        <v>114</v>
      </c>
      <c r="I20" s="390"/>
      <c r="J20" s="390"/>
      <c r="K20" s="390"/>
      <c r="L20" s="390"/>
      <c r="M20" s="390"/>
      <c r="N20" s="391"/>
      <c r="O20" s="392" t="s">
        <v>12</v>
      </c>
      <c r="P20" s="393"/>
      <c r="Q20" s="393"/>
      <c r="R20" s="393"/>
      <c r="S20" s="404" t="e">
        <f>IF(VLOOKUP($AY$2,Data,20,FALSE)=0,"-",VLOOKUP($AY$2,Data,20,FALSE))</f>
        <v>#REF!</v>
      </c>
      <c r="T20" s="404"/>
      <c r="U20" s="404"/>
      <c r="V20" s="404"/>
      <c r="W20" s="404"/>
      <c r="X20" s="404"/>
      <c r="Y20" s="404"/>
      <c r="Z20" s="404"/>
      <c r="AA20" s="404"/>
      <c r="AB20" s="405" t="s">
        <v>31</v>
      </c>
      <c r="AC20" s="405"/>
      <c r="AD20" s="405"/>
      <c r="AE20" s="406"/>
      <c r="AF20" s="392" t="s">
        <v>13</v>
      </c>
      <c r="AG20" s="393"/>
      <c r="AH20" s="393"/>
      <c r="AI20" s="393"/>
      <c r="AJ20" s="404" t="e">
        <f>IF(VLOOKUP($AY$2,Data,15,FALSE)=0,"-",VLOOKUP($AY$2,Data,15,FALSE))</f>
        <v>#REF!</v>
      </c>
      <c r="AK20" s="404"/>
      <c r="AL20" s="404"/>
      <c r="AM20" s="404"/>
      <c r="AN20" s="404"/>
      <c r="AO20" s="404"/>
      <c r="AP20" s="404"/>
      <c r="AQ20" s="404"/>
      <c r="AR20" s="404"/>
      <c r="AS20" s="405" t="s">
        <v>32</v>
      </c>
      <c r="AT20" s="405"/>
      <c r="AU20" s="405"/>
      <c r="AV20" s="406"/>
    </row>
    <row r="21" spans="2:48" ht="24.75" customHeight="1">
      <c r="B21" s="335" t="s">
        <v>10</v>
      </c>
      <c r="C21" s="394"/>
      <c r="D21" s="394"/>
      <c r="E21" s="394"/>
      <c r="F21" s="394"/>
      <c r="G21" s="423"/>
      <c r="H21" s="415" t="s">
        <v>5</v>
      </c>
      <c r="I21" s="416"/>
      <c r="J21" s="416"/>
      <c r="K21" s="416"/>
      <c r="L21" s="416"/>
      <c r="M21" s="416"/>
      <c r="N21" s="417"/>
      <c r="O21" s="366" t="s">
        <v>12</v>
      </c>
      <c r="P21" s="367"/>
      <c r="Q21" s="367"/>
      <c r="R21" s="367"/>
      <c r="S21" s="407" t="e">
        <f>IF(VLOOKUP($AY$2,Data,24,FALSE)=0,"-",VLOOKUP($AY$2,Data,24,FALSE))</f>
        <v>#REF!</v>
      </c>
      <c r="T21" s="407"/>
      <c r="U21" s="407"/>
      <c r="V21" s="407"/>
      <c r="W21" s="407"/>
      <c r="X21" s="407"/>
      <c r="Y21" s="407"/>
      <c r="Z21" s="407"/>
      <c r="AA21" s="407"/>
      <c r="AB21" s="408" t="s">
        <v>29</v>
      </c>
      <c r="AC21" s="408"/>
      <c r="AD21" s="408"/>
      <c r="AE21" s="409"/>
      <c r="AF21" s="366" t="s">
        <v>13</v>
      </c>
      <c r="AG21" s="367"/>
      <c r="AH21" s="367"/>
      <c r="AI21" s="367"/>
      <c r="AJ21" s="407" t="e">
        <f>IF(VLOOKUP($AY$2,Data,21,FALSE)=0,"-",VLOOKUP($AY$2,Data,21,FALSE))</f>
        <v>#REF!</v>
      </c>
      <c r="AK21" s="407"/>
      <c r="AL21" s="407"/>
      <c r="AM21" s="407"/>
      <c r="AN21" s="407"/>
      <c r="AO21" s="407"/>
      <c r="AP21" s="407"/>
      <c r="AQ21" s="407"/>
      <c r="AR21" s="407"/>
      <c r="AS21" s="408" t="s">
        <v>30</v>
      </c>
      <c r="AT21" s="408"/>
      <c r="AU21" s="408"/>
      <c r="AV21" s="409"/>
    </row>
    <row r="22" spans="2:48" ht="24.75" customHeight="1">
      <c r="B22" s="395"/>
      <c r="C22" s="396"/>
      <c r="D22" s="396"/>
      <c r="E22" s="396"/>
      <c r="F22" s="396"/>
      <c r="G22" s="424"/>
      <c r="H22" s="412" t="s">
        <v>113</v>
      </c>
      <c r="I22" s="413"/>
      <c r="J22" s="413"/>
      <c r="K22" s="413"/>
      <c r="L22" s="413"/>
      <c r="M22" s="413"/>
      <c r="N22" s="414"/>
      <c r="O22" s="399" t="s">
        <v>12</v>
      </c>
      <c r="P22" s="400"/>
      <c r="Q22" s="400"/>
      <c r="R22" s="400"/>
      <c r="S22" s="401" t="e">
        <f>IF(VLOOKUP($AY$2,Data,25,FALSE)=0,"-",VLOOKUP($AY$2,Data,25,FALSE))</f>
        <v>#REF!</v>
      </c>
      <c r="T22" s="401"/>
      <c r="U22" s="401"/>
      <c r="V22" s="401"/>
      <c r="W22" s="401"/>
      <c r="X22" s="401"/>
      <c r="Y22" s="401"/>
      <c r="Z22" s="401"/>
      <c r="AA22" s="401"/>
      <c r="AB22" s="402" t="s">
        <v>31</v>
      </c>
      <c r="AC22" s="402"/>
      <c r="AD22" s="402"/>
      <c r="AE22" s="403"/>
      <c r="AF22" s="399" t="s">
        <v>13</v>
      </c>
      <c r="AG22" s="400"/>
      <c r="AH22" s="400"/>
      <c r="AI22" s="400"/>
      <c r="AJ22" s="401" t="e">
        <f>IF(VLOOKUP($AY$2,Data,22,FALSE)=0,"-",VLOOKUP($AY$2,Data,22,FALSE))</f>
        <v>#REF!</v>
      </c>
      <c r="AK22" s="401"/>
      <c r="AL22" s="401"/>
      <c r="AM22" s="401"/>
      <c r="AN22" s="401"/>
      <c r="AO22" s="401"/>
      <c r="AP22" s="401"/>
      <c r="AQ22" s="401"/>
      <c r="AR22" s="401"/>
      <c r="AS22" s="402" t="s">
        <v>32</v>
      </c>
      <c r="AT22" s="402"/>
      <c r="AU22" s="402"/>
      <c r="AV22" s="403"/>
    </row>
    <row r="23" spans="2:48" ht="24.75" customHeight="1">
      <c r="B23" s="395"/>
      <c r="C23" s="396"/>
      <c r="D23" s="396"/>
      <c r="E23" s="396"/>
      <c r="F23" s="396"/>
      <c r="G23" s="424"/>
      <c r="H23" s="389" t="s">
        <v>114</v>
      </c>
      <c r="I23" s="390"/>
      <c r="J23" s="390"/>
      <c r="K23" s="390"/>
      <c r="L23" s="390"/>
      <c r="M23" s="390"/>
      <c r="N23" s="391"/>
      <c r="O23" s="392" t="s">
        <v>12</v>
      </c>
      <c r="P23" s="393"/>
      <c r="Q23" s="393"/>
      <c r="R23" s="393"/>
      <c r="S23" s="404" t="e">
        <f>IF(VLOOKUP($AY$2,Data,26,FALSE)=0,"-",VLOOKUP($AY$2,Data,26,FALSE))</f>
        <v>#REF!</v>
      </c>
      <c r="T23" s="404"/>
      <c r="U23" s="404"/>
      <c r="V23" s="404"/>
      <c r="W23" s="404"/>
      <c r="X23" s="404"/>
      <c r="Y23" s="404"/>
      <c r="Z23" s="404"/>
      <c r="AA23" s="404"/>
      <c r="AB23" s="405" t="s">
        <v>31</v>
      </c>
      <c r="AC23" s="405"/>
      <c r="AD23" s="405"/>
      <c r="AE23" s="406"/>
      <c r="AF23" s="392" t="s">
        <v>13</v>
      </c>
      <c r="AG23" s="393"/>
      <c r="AH23" s="393"/>
      <c r="AI23" s="393"/>
      <c r="AJ23" s="404" t="e">
        <f>IF(VLOOKUP($AY$2,Data,23,FALSE)=0,"-",VLOOKUP($AY$2,Data,23,FALSE))</f>
        <v>#REF!</v>
      </c>
      <c r="AK23" s="404"/>
      <c r="AL23" s="404"/>
      <c r="AM23" s="404"/>
      <c r="AN23" s="404"/>
      <c r="AO23" s="404"/>
      <c r="AP23" s="404"/>
      <c r="AQ23" s="404"/>
      <c r="AR23" s="404"/>
      <c r="AS23" s="405" t="s">
        <v>32</v>
      </c>
      <c r="AT23" s="405"/>
      <c r="AU23" s="405"/>
      <c r="AV23" s="406"/>
    </row>
    <row r="24" spans="2:48" ht="24.75" customHeight="1">
      <c r="B24" s="335" t="s">
        <v>11</v>
      </c>
      <c r="C24" s="394"/>
      <c r="D24" s="394"/>
      <c r="E24" s="394"/>
      <c r="F24" s="394"/>
      <c r="G24" s="394"/>
      <c r="H24" s="415" t="s">
        <v>5</v>
      </c>
      <c r="I24" s="416"/>
      <c r="J24" s="416"/>
      <c r="K24" s="416"/>
      <c r="L24" s="416"/>
      <c r="M24" s="416"/>
      <c r="N24" s="417"/>
      <c r="O24" s="366" t="s">
        <v>12</v>
      </c>
      <c r="P24" s="367"/>
      <c r="Q24" s="367"/>
      <c r="R24" s="367"/>
      <c r="S24" s="407" t="e">
        <f>IF(VLOOKUP($AY$2,Data,30,FALSE)=0,"-",VLOOKUP($AY$2,Data,30,FALSE))</f>
        <v>#REF!</v>
      </c>
      <c r="T24" s="407"/>
      <c r="U24" s="407"/>
      <c r="V24" s="407"/>
      <c r="W24" s="407"/>
      <c r="X24" s="407"/>
      <c r="Y24" s="407"/>
      <c r="Z24" s="407"/>
      <c r="AA24" s="407"/>
      <c r="AB24" s="408" t="s">
        <v>29</v>
      </c>
      <c r="AC24" s="408"/>
      <c r="AD24" s="408"/>
      <c r="AE24" s="409"/>
      <c r="AF24" s="366" t="s">
        <v>13</v>
      </c>
      <c r="AG24" s="367"/>
      <c r="AH24" s="367"/>
      <c r="AI24" s="367"/>
      <c r="AJ24" s="407" t="e">
        <f>IF(VLOOKUP($AY$2,Data,27,FALSE)=0,"-",VLOOKUP($AY$2,Data,27,FALSE))</f>
        <v>#REF!</v>
      </c>
      <c r="AK24" s="407"/>
      <c r="AL24" s="407"/>
      <c r="AM24" s="407"/>
      <c r="AN24" s="407"/>
      <c r="AO24" s="407"/>
      <c r="AP24" s="407"/>
      <c r="AQ24" s="407"/>
      <c r="AR24" s="407"/>
      <c r="AS24" s="408" t="s">
        <v>30</v>
      </c>
      <c r="AT24" s="408"/>
      <c r="AU24" s="408"/>
      <c r="AV24" s="409"/>
    </row>
    <row r="25" spans="2:48" ht="24.75" customHeight="1">
      <c r="B25" s="395"/>
      <c r="C25" s="396"/>
      <c r="D25" s="396"/>
      <c r="E25" s="396"/>
      <c r="F25" s="396"/>
      <c r="G25" s="396"/>
      <c r="H25" s="412" t="s">
        <v>113</v>
      </c>
      <c r="I25" s="413"/>
      <c r="J25" s="413"/>
      <c r="K25" s="413"/>
      <c r="L25" s="413"/>
      <c r="M25" s="413"/>
      <c r="N25" s="414"/>
      <c r="O25" s="399" t="s">
        <v>12</v>
      </c>
      <c r="P25" s="400"/>
      <c r="Q25" s="400"/>
      <c r="R25" s="400"/>
      <c r="S25" s="401" t="e">
        <f>IF(VLOOKUP($AY$2,Data,31,FALSE)=0,"-",VLOOKUP($AY$2,Data,31,FALSE))</f>
        <v>#REF!</v>
      </c>
      <c r="T25" s="401"/>
      <c r="U25" s="401"/>
      <c r="V25" s="401"/>
      <c r="W25" s="401"/>
      <c r="X25" s="401"/>
      <c r="Y25" s="401"/>
      <c r="Z25" s="401"/>
      <c r="AA25" s="401"/>
      <c r="AB25" s="402" t="s">
        <v>31</v>
      </c>
      <c r="AC25" s="402"/>
      <c r="AD25" s="402"/>
      <c r="AE25" s="403"/>
      <c r="AF25" s="399" t="s">
        <v>13</v>
      </c>
      <c r="AG25" s="400"/>
      <c r="AH25" s="400"/>
      <c r="AI25" s="400"/>
      <c r="AJ25" s="401" t="e">
        <f>IF(VLOOKUP($AY$2,Data,28,FALSE)=0,"-",VLOOKUP($AY$2,Data,28,FALSE))</f>
        <v>#REF!</v>
      </c>
      <c r="AK25" s="401"/>
      <c r="AL25" s="401"/>
      <c r="AM25" s="401"/>
      <c r="AN25" s="401"/>
      <c r="AO25" s="401"/>
      <c r="AP25" s="401"/>
      <c r="AQ25" s="401"/>
      <c r="AR25" s="401"/>
      <c r="AS25" s="402" t="s">
        <v>32</v>
      </c>
      <c r="AT25" s="402"/>
      <c r="AU25" s="402"/>
      <c r="AV25" s="403"/>
    </row>
    <row r="26" spans="2:48" ht="24.75" customHeight="1">
      <c r="B26" s="397"/>
      <c r="C26" s="398"/>
      <c r="D26" s="398"/>
      <c r="E26" s="398"/>
      <c r="F26" s="398"/>
      <c r="G26" s="398"/>
      <c r="H26" s="389" t="s">
        <v>114</v>
      </c>
      <c r="I26" s="390"/>
      <c r="J26" s="390"/>
      <c r="K26" s="390"/>
      <c r="L26" s="390"/>
      <c r="M26" s="390"/>
      <c r="N26" s="391"/>
      <c r="O26" s="392" t="s">
        <v>12</v>
      </c>
      <c r="P26" s="393"/>
      <c r="Q26" s="393"/>
      <c r="R26" s="393"/>
      <c r="S26" s="404" t="e">
        <f>IF(VLOOKUP($AY$2,Data,32,FALSE)=0,"-",VLOOKUP($AY$2,Data,32,FALSE))</f>
        <v>#REF!</v>
      </c>
      <c r="T26" s="404"/>
      <c r="U26" s="404"/>
      <c r="V26" s="404"/>
      <c r="W26" s="404"/>
      <c r="X26" s="404"/>
      <c r="Y26" s="404"/>
      <c r="Z26" s="404"/>
      <c r="AA26" s="404"/>
      <c r="AB26" s="405" t="s">
        <v>31</v>
      </c>
      <c r="AC26" s="405"/>
      <c r="AD26" s="405"/>
      <c r="AE26" s="406"/>
      <c r="AF26" s="392" t="s">
        <v>13</v>
      </c>
      <c r="AG26" s="393"/>
      <c r="AH26" s="393"/>
      <c r="AI26" s="393"/>
      <c r="AJ26" s="404" t="e">
        <f>IF(VLOOKUP($AY$2,Data,29,FALSE)=0,"-",VLOOKUP($AY$2,Data,29,FALSE))</f>
        <v>#REF!</v>
      </c>
      <c r="AK26" s="404"/>
      <c r="AL26" s="404"/>
      <c r="AM26" s="404"/>
      <c r="AN26" s="404"/>
      <c r="AO26" s="404"/>
      <c r="AP26" s="404"/>
      <c r="AQ26" s="404"/>
      <c r="AR26" s="404"/>
      <c r="AS26" s="405" t="s">
        <v>32</v>
      </c>
      <c r="AT26" s="405"/>
      <c r="AU26" s="405"/>
      <c r="AV26" s="406"/>
    </row>
    <row r="27" spans="2:48" ht="24.75" customHeight="1">
      <c r="B27" s="380" t="s">
        <v>7</v>
      </c>
      <c r="C27" s="381"/>
      <c r="D27" s="381"/>
      <c r="E27" s="381"/>
      <c r="F27" s="381"/>
      <c r="G27" s="381"/>
      <c r="H27" s="381"/>
      <c r="I27" s="381"/>
      <c r="J27" s="381"/>
      <c r="K27" s="381"/>
      <c r="L27" s="381"/>
      <c r="M27" s="381"/>
      <c r="N27" s="382"/>
      <c r="O27" s="383" t="s">
        <v>12</v>
      </c>
      <c r="P27" s="384"/>
      <c r="Q27" s="384"/>
      <c r="R27" s="384"/>
      <c r="S27" s="388" t="e">
        <f>IF(VLOOKUP($AY$2,Data,34,FALSE)=0,"-",VLOOKUP($AY$2,Data,34,FALSE))</f>
        <v>#REF!</v>
      </c>
      <c r="T27" s="388"/>
      <c r="U27" s="388"/>
      <c r="V27" s="388"/>
      <c r="W27" s="388"/>
      <c r="X27" s="388"/>
      <c r="Y27" s="388"/>
      <c r="Z27" s="388"/>
      <c r="AA27" s="388"/>
      <c r="AB27" s="386" t="s">
        <v>29</v>
      </c>
      <c r="AC27" s="386"/>
      <c r="AD27" s="386"/>
      <c r="AE27" s="387"/>
      <c r="AF27" s="383" t="s">
        <v>13</v>
      </c>
      <c r="AG27" s="384"/>
      <c r="AH27" s="384"/>
      <c r="AI27" s="384"/>
      <c r="AJ27" s="388" t="e">
        <f>IF(VLOOKUP($AY$2,Data,33,FALSE)=0,"-",VLOOKUP($AY$2,Data,33,FALSE))</f>
        <v>#REF!</v>
      </c>
      <c r="AK27" s="388"/>
      <c r="AL27" s="388"/>
      <c r="AM27" s="388"/>
      <c r="AN27" s="388"/>
      <c r="AO27" s="388"/>
      <c r="AP27" s="388"/>
      <c r="AQ27" s="388"/>
      <c r="AR27" s="388"/>
      <c r="AS27" s="386" t="s">
        <v>30</v>
      </c>
      <c r="AT27" s="386"/>
      <c r="AU27" s="386"/>
      <c r="AV27" s="387"/>
    </row>
    <row r="28" spans="2:48" ht="24.75" customHeight="1">
      <c r="B28" s="380" t="s">
        <v>14</v>
      </c>
      <c r="C28" s="381"/>
      <c r="D28" s="381"/>
      <c r="E28" s="381"/>
      <c r="F28" s="381"/>
      <c r="G28" s="381"/>
      <c r="H28" s="381"/>
      <c r="I28" s="381"/>
      <c r="J28" s="381"/>
      <c r="K28" s="381"/>
      <c r="L28" s="381"/>
      <c r="M28" s="381"/>
      <c r="N28" s="382"/>
      <c r="O28" s="383" t="s">
        <v>12</v>
      </c>
      <c r="P28" s="384"/>
      <c r="Q28" s="384"/>
      <c r="R28" s="384"/>
      <c r="S28" s="388" t="e">
        <f>IF(VLOOKUP($AY$2,Data,38,FALSE)=0,"-",VLOOKUP($AY$2,Data,38,FALSE))</f>
        <v>#REF!</v>
      </c>
      <c r="T28" s="388"/>
      <c r="U28" s="388"/>
      <c r="V28" s="388"/>
      <c r="W28" s="388"/>
      <c r="X28" s="388"/>
      <c r="Y28" s="388"/>
      <c r="Z28" s="388"/>
      <c r="AA28" s="388"/>
      <c r="AB28" s="386" t="s">
        <v>33</v>
      </c>
      <c r="AC28" s="386"/>
      <c r="AD28" s="386"/>
      <c r="AE28" s="387"/>
      <c r="AF28" s="383" t="s">
        <v>13</v>
      </c>
      <c r="AG28" s="384"/>
      <c r="AH28" s="384"/>
      <c r="AI28" s="384"/>
      <c r="AJ28" s="388" t="e">
        <f>IF(VLOOKUP($AY$2,Data,35,FALSE)=0,"-",VLOOKUP($AY$2,Data,35,FALSE))</f>
        <v>#REF!</v>
      </c>
      <c r="AK28" s="388"/>
      <c r="AL28" s="388"/>
      <c r="AM28" s="388"/>
      <c r="AN28" s="388"/>
      <c r="AO28" s="388"/>
      <c r="AP28" s="388"/>
      <c r="AQ28" s="388"/>
      <c r="AR28" s="388"/>
      <c r="AS28" s="386" t="s">
        <v>34</v>
      </c>
      <c r="AT28" s="386"/>
      <c r="AU28" s="386"/>
      <c r="AV28" s="387"/>
    </row>
    <row r="29" spans="2:48" ht="24.75" customHeight="1">
      <c r="B29" s="380" t="s">
        <v>15</v>
      </c>
      <c r="C29" s="381"/>
      <c r="D29" s="381"/>
      <c r="E29" s="381"/>
      <c r="F29" s="381"/>
      <c r="G29" s="381"/>
      <c r="H29" s="381"/>
      <c r="I29" s="381"/>
      <c r="J29" s="381"/>
      <c r="K29" s="381"/>
      <c r="L29" s="381"/>
      <c r="M29" s="381"/>
      <c r="N29" s="382"/>
      <c r="O29" s="383" t="s">
        <v>12</v>
      </c>
      <c r="P29" s="384"/>
      <c r="Q29" s="384"/>
      <c r="R29" s="384"/>
      <c r="S29" s="388" t="e">
        <f>IF(VLOOKUP($AY$2,Data,39,FALSE)=0,"-",VLOOKUP($AY$2,Data,39,FALSE))</f>
        <v>#REF!</v>
      </c>
      <c r="T29" s="388"/>
      <c r="U29" s="388"/>
      <c r="V29" s="388"/>
      <c r="W29" s="388"/>
      <c r="X29" s="388"/>
      <c r="Y29" s="388"/>
      <c r="Z29" s="388"/>
      <c r="AA29" s="388"/>
      <c r="AB29" s="386" t="s">
        <v>29</v>
      </c>
      <c r="AC29" s="386"/>
      <c r="AD29" s="386"/>
      <c r="AE29" s="387"/>
      <c r="AF29" s="383" t="s">
        <v>13</v>
      </c>
      <c r="AG29" s="384"/>
      <c r="AH29" s="384"/>
      <c r="AI29" s="384"/>
      <c r="AJ29" s="388" t="e">
        <f>IF(VLOOKUP($AY$2,Data,36,FALSE)=0,"-",VLOOKUP($AY$2,Data,36,FALSE))</f>
        <v>#REF!</v>
      </c>
      <c r="AK29" s="388"/>
      <c r="AL29" s="388"/>
      <c r="AM29" s="388"/>
      <c r="AN29" s="388"/>
      <c r="AO29" s="388"/>
      <c r="AP29" s="388"/>
      <c r="AQ29" s="388"/>
      <c r="AR29" s="388"/>
      <c r="AS29" s="386" t="s">
        <v>30</v>
      </c>
      <c r="AT29" s="386"/>
      <c r="AU29" s="386"/>
      <c r="AV29" s="387"/>
    </row>
    <row r="30" spans="2:48" ht="24.75" customHeight="1">
      <c r="B30" s="374" t="s">
        <v>18</v>
      </c>
      <c r="C30" s="375"/>
      <c r="D30" s="375"/>
      <c r="E30" s="375"/>
      <c r="F30" s="375"/>
      <c r="G30" s="375"/>
      <c r="H30" s="375"/>
      <c r="I30" s="375"/>
      <c r="J30" s="375"/>
      <c r="K30" s="375"/>
      <c r="L30" s="375"/>
      <c r="M30" s="375"/>
      <c r="N30" s="376"/>
      <c r="O30" s="366" t="s">
        <v>12</v>
      </c>
      <c r="P30" s="367"/>
      <c r="Q30" s="367"/>
      <c r="R30" s="367"/>
      <c r="S30" s="407" t="e">
        <f>IF(VLOOKUP($AY$2,Data,40,FALSE)=0,"-",VLOOKUP($AY$2,Data,40,FALSE))</f>
        <v>#REF!</v>
      </c>
      <c r="T30" s="407"/>
      <c r="U30" s="407"/>
      <c r="V30" s="407"/>
      <c r="W30" s="407"/>
      <c r="X30" s="407"/>
      <c r="Y30" s="407"/>
      <c r="Z30" s="407"/>
      <c r="AA30" s="407"/>
      <c r="AB30" s="364" t="s">
        <v>29</v>
      </c>
      <c r="AC30" s="364"/>
      <c r="AD30" s="364"/>
      <c r="AE30" s="365"/>
      <c r="AF30" s="366" t="s">
        <v>13</v>
      </c>
      <c r="AG30" s="367"/>
      <c r="AH30" s="367"/>
      <c r="AI30" s="367"/>
      <c r="AJ30" s="407" t="e">
        <f>IF(VLOOKUP($AY$2,Data,37,FALSE)=0,"-",VLOOKUP($AY$2,Data,37,FALSE))</f>
        <v>#REF!</v>
      </c>
      <c r="AK30" s="407"/>
      <c r="AL30" s="407"/>
      <c r="AM30" s="407"/>
      <c r="AN30" s="407"/>
      <c r="AO30" s="407"/>
      <c r="AP30" s="407"/>
      <c r="AQ30" s="407"/>
      <c r="AR30" s="407"/>
      <c r="AS30" s="364" t="s">
        <v>30</v>
      </c>
      <c r="AT30" s="364"/>
      <c r="AU30" s="364"/>
      <c r="AV30" s="365"/>
    </row>
    <row r="31" spans="2:48" ht="33.75" customHeight="1">
      <c r="B31" s="374" t="s">
        <v>16</v>
      </c>
      <c r="C31" s="375"/>
      <c r="D31" s="375"/>
      <c r="E31" s="375"/>
      <c r="F31" s="375"/>
      <c r="G31" s="375"/>
      <c r="H31" s="375"/>
      <c r="I31" s="375"/>
      <c r="J31" s="375"/>
      <c r="K31" s="375"/>
      <c r="L31" s="375"/>
      <c r="M31" s="375"/>
      <c r="N31" s="376"/>
      <c r="O31" s="482" t="e">
        <f>IF(VLOOKUP($AY$2,Data,41,FALSE)=0,"-",VLOOKUP($AY$2,Data,41,FALSE))</f>
        <v>#REF!</v>
      </c>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row>
    <row r="32" spans="2:48" ht="21.75" customHeight="1">
      <c r="B32" s="380" t="s">
        <v>8</v>
      </c>
      <c r="C32" s="381"/>
      <c r="D32" s="381"/>
      <c r="E32" s="381"/>
      <c r="F32" s="381"/>
      <c r="G32" s="381"/>
      <c r="H32" s="381"/>
      <c r="I32" s="381"/>
      <c r="J32" s="381"/>
      <c r="K32" s="381"/>
      <c r="L32" s="381"/>
      <c r="M32" s="381"/>
      <c r="N32" s="382"/>
      <c r="O32" s="482" t="e">
        <f>IF(VLOOKUP($AY$2,Data,42,FALSE)=0,"-",VLOOKUP($AY$2,Data,42,FALSE))</f>
        <v>#REF!</v>
      </c>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4"/>
    </row>
    <row r="33" spans="2:48" ht="18" customHeight="1">
      <c r="B33" s="335" t="s">
        <v>2</v>
      </c>
      <c r="C33" s="369"/>
      <c r="D33" s="369"/>
      <c r="E33" s="369"/>
      <c r="F33" s="369"/>
      <c r="G33" s="369"/>
      <c r="H33" s="369"/>
      <c r="I33" s="369"/>
      <c r="J33" s="369"/>
      <c r="K33" s="369"/>
      <c r="L33" s="369"/>
      <c r="M33" s="369"/>
      <c r="N33" s="370"/>
      <c r="O33" s="341" t="s">
        <v>27</v>
      </c>
      <c r="P33" s="342"/>
      <c r="Q33" s="342"/>
      <c r="R33" s="342"/>
      <c r="S33" s="342"/>
      <c r="T33" s="342"/>
      <c r="U33" s="342"/>
      <c r="V33" s="343"/>
      <c r="W33" s="478" t="e">
        <f>VLOOKUP($AY$2,Data,43,FALSE)</f>
        <v>#REF!</v>
      </c>
      <c r="X33" s="479"/>
      <c r="Y33" s="479"/>
      <c r="Z33" s="479"/>
      <c r="AA33" s="479"/>
      <c r="AB33" s="479"/>
      <c r="AC33" s="479"/>
      <c r="AD33" s="479"/>
      <c r="AE33" s="480"/>
      <c r="AF33" s="344" t="s">
        <v>28</v>
      </c>
      <c r="AG33" s="342"/>
      <c r="AH33" s="342"/>
      <c r="AI33" s="342"/>
      <c r="AJ33" s="342"/>
      <c r="AK33" s="342"/>
      <c r="AL33" s="342"/>
      <c r="AM33" s="343"/>
      <c r="AN33" s="478" t="e">
        <f>VLOOKUP($AY$2,Data,44,FALSE)</f>
        <v>#REF!</v>
      </c>
      <c r="AO33" s="479"/>
      <c r="AP33" s="479"/>
      <c r="AQ33" s="479"/>
      <c r="AR33" s="479"/>
      <c r="AS33" s="479"/>
      <c r="AT33" s="479"/>
      <c r="AU33" s="479"/>
      <c r="AV33" s="481"/>
    </row>
    <row r="34" spans="2:48" ht="18" customHeight="1">
      <c r="B34" s="371"/>
      <c r="C34" s="372"/>
      <c r="D34" s="372"/>
      <c r="E34" s="372"/>
      <c r="F34" s="372"/>
      <c r="G34" s="372"/>
      <c r="H34" s="372"/>
      <c r="I34" s="372"/>
      <c r="J34" s="372"/>
      <c r="K34" s="372"/>
      <c r="L34" s="372"/>
      <c r="M34" s="372"/>
      <c r="N34" s="373"/>
      <c r="O34" s="345" t="s">
        <v>0</v>
      </c>
      <c r="P34" s="346"/>
      <c r="Q34" s="346"/>
      <c r="R34" s="346"/>
      <c r="S34" s="346"/>
      <c r="T34" s="346"/>
      <c r="U34" s="346"/>
      <c r="V34" s="347"/>
      <c r="W34" s="485" t="e">
        <f>VLOOKUP($AY$2,Data,45,FALSE)</f>
        <v>#REF!</v>
      </c>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 customHeight="1">
      <c r="B35" s="335" t="s">
        <v>3</v>
      </c>
      <c r="C35" s="336"/>
      <c r="D35" s="336"/>
      <c r="E35" s="336"/>
      <c r="F35" s="336"/>
      <c r="G35" s="336"/>
      <c r="H35" s="336"/>
      <c r="I35" s="336"/>
      <c r="J35" s="336"/>
      <c r="K35" s="336"/>
      <c r="L35" s="336"/>
      <c r="M35" s="336"/>
      <c r="N35" s="337"/>
      <c r="O35" s="341" t="s">
        <v>27</v>
      </c>
      <c r="P35" s="342"/>
      <c r="Q35" s="342"/>
      <c r="R35" s="342"/>
      <c r="S35" s="342"/>
      <c r="T35" s="342"/>
      <c r="U35" s="342"/>
      <c r="V35" s="343"/>
      <c r="W35" s="478" t="e">
        <f>VLOOKUP($AY$2,Data,46,FALSE)</f>
        <v>#REF!</v>
      </c>
      <c r="X35" s="479"/>
      <c r="Y35" s="479"/>
      <c r="Z35" s="479"/>
      <c r="AA35" s="479"/>
      <c r="AB35" s="479"/>
      <c r="AC35" s="479"/>
      <c r="AD35" s="479"/>
      <c r="AE35" s="480"/>
      <c r="AF35" s="344" t="s">
        <v>28</v>
      </c>
      <c r="AG35" s="342"/>
      <c r="AH35" s="342"/>
      <c r="AI35" s="342"/>
      <c r="AJ35" s="342"/>
      <c r="AK35" s="342"/>
      <c r="AL35" s="342"/>
      <c r="AM35" s="343"/>
      <c r="AN35" s="478" t="e">
        <f>VLOOKUP($AY$2,Data,47,FALSE)</f>
        <v>#REF!</v>
      </c>
      <c r="AO35" s="479"/>
      <c r="AP35" s="479"/>
      <c r="AQ35" s="479"/>
      <c r="AR35" s="479"/>
      <c r="AS35" s="479"/>
      <c r="AT35" s="479"/>
      <c r="AU35" s="479"/>
      <c r="AV35" s="481"/>
    </row>
    <row r="36" spans="2:48" ht="18" customHeight="1">
      <c r="B36" s="338"/>
      <c r="C36" s="339"/>
      <c r="D36" s="339"/>
      <c r="E36" s="339"/>
      <c r="F36" s="339"/>
      <c r="G36" s="339"/>
      <c r="H36" s="339"/>
      <c r="I36" s="339"/>
      <c r="J36" s="339"/>
      <c r="K36" s="339"/>
      <c r="L36" s="339"/>
      <c r="M36" s="339"/>
      <c r="N36" s="340"/>
      <c r="O36" s="345" t="s">
        <v>0</v>
      </c>
      <c r="P36" s="346"/>
      <c r="Q36" s="346"/>
      <c r="R36" s="346"/>
      <c r="S36" s="346"/>
      <c r="T36" s="346"/>
      <c r="U36" s="346"/>
      <c r="V36" s="347"/>
      <c r="W36" s="485" t="e">
        <f>VLOOKUP($AY$2,Data,48,FALSE)</f>
        <v>#REF!</v>
      </c>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 customHeight="1">
      <c r="B37" s="351" t="s">
        <v>1</v>
      </c>
      <c r="C37" s="336"/>
      <c r="D37" s="336"/>
      <c r="E37" s="336"/>
      <c r="F37" s="336"/>
      <c r="G37" s="336"/>
      <c r="H37" s="336"/>
      <c r="I37" s="336"/>
      <c r="J37" s="336"/>
      <c r="K37" s="336"/>
      <c r="L37" s="336"/>
      <c r="M37" s="336"/>
      <c r="N37" s="337"/>
      <c r="O37" s="488" t="e">
        <f>VLOOKUP($AY$2,Data,49,FALSE)</f>
        <v>#REF!</v>
      </c>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90"/>
    </row>
    <row r="38" spans="2:48" ht="18" customHeight="1">
      <c r="B38" s="352"/>
      <c r="C38" s="353"/>
      <c r="D38" s="353"/>
      <c r="E38" s="353"/>
      <c r="F38" s="353"/>
      <c r="G38" s="353"/>
      <c r="H38" s="353"/>
      <c r="I38" s="353"/>
      <c r="J38" s="353"/>
      <c r="K38" s="353"/>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60"/>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3"/>
    </row>
    <row r="41" spans="2:48" ht="18" customHeight="1">
      <c r="B41" s="352"/>
      <c r="C41" s="353"/>
      <c r="D41" s="353"/>
      <c r="E41" s="353"/>
      <c r="F41" s="353"/>
      <c r="G41" s="353"/>
      <c r="H41" s="353"/>
      <c r="I41" s="353"/>
      <c r="J41" s="353"/>
      <c r="K41" s="353"/>
      <c r="L41" s="353"/>
      <c r="M41" s="353"/>
      <c r="N41" s="354"/>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2"/>
    </row>
    <row r="42" spans="2:48" ht="18" customHeight="1">
      <c r="B42" s="333" t="s">
        <v>20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row>
    <row r="43" spans="2:48" ht="18" customHeight="1">
      <c r="B43" s="334" t="s">
        <v>48</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sheetData>
  <sheetProtection/>
  <mergeCells count="154">
    <mergeCell ref="H26:N26"/>
    <mergeCell ref="S24:AA24"/>
    <mergeCell ref="H24:N24"/>
    <mergeCell ref="O22:R22"/>
    <mergeCell ref="S25:AA25"/>
    <mergeCell ref="O24:R24"/>
    <mergeCell ref="H22:N22"/>
    <mergeCell ref="AB18:AE18"/>
    <mergeCell ref="AS16:AV16"/>
    <mergeCell ref="B21:G23"/>
    <mergeCell ref="O23:R23"/>
    <mergeCell ref="S23:AA23"/>
    <mergeCell ref="AB21:AE21"/>
    <mergeCell ref="AB22:AE22"/>
    <mergeCell ref="H23:N23"/>
    <mergeCell ref="AK17:AQ17"/>
    <mergeCell ref="AF22:AI22"/>
    <mergeCell ref="B6:N6"/>
    <mergeCell ref="O16:R16"/>
    <mergeCell ref="O17:R17"/>
    <mergeCell ref="O6:AV6"/>
    <mergeCell ref="AB16:AE16"/>
    <mergeCell ref="AS15:AV15"/>
    <mergeCell ref="AF15:AI15"/>
    <mergeCell ref="AF16:AI16"/>
    <mergeCell ref="AF17:AI17"/>
    <mergeCell ref="H17:N17"/>
    <mergeCell ref="O31:AV31"/>
    <mergeCell ref="AB23:AE23"/>
    <mergeCell ref="AS22:AV22"/>
    <mergeCell ref="AS26:AV26"/>
    <mergeCell ref="AJ23:AR23"/>
    <mergeCell ref="AJ24:AR24"/>
    <mergeCell ref="O26:R26"/>
    <mergeCell ref="S28:AA28"/>
    <mergeCell ref="AJ26:AR26"/>
    <mergeCell ref="AF29:AI29"/>
    <mergeCell ref="O30:R30"/>
    <mergeCell ref="O25:R25"/>
    <mergeCell ref="AB24:AE24"/>
    <mergeCell ref="O20:R20"/>
    <mergeCell ref="O21:R21"/>
    <mergeCell ref="AB27:AE27"/>
    <mergeCell ref="AB28:AE28"/>
    <mergeCell ref="AB29:AE29"/>
    <mergeCell ref="O36:V36"/>
    <mergeCell ref="O35:V35"/>
    <mergeCell ref="AF28:AI28"/>
    <mergeCell ref="O32:AV32"/>
    <mergeCell ref="AS30:AV30"/>
    <mergeCell ref="W36:AV36"/>
    <mergeCell ref="S30:AA30"/>
    <mergeCell ref="AF30:AI30"/>
    <mergeCell ref="AB30:AE30"/>
    <mergeCell ref="AJ30:AR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8:AV18"/>
    <mergeCell ref="AJ18:AR18"/>
    <mergeCell ref="S21:AA21"/>
    <mergeCell ref="AJ22:AR22"/>
    <mergeCell ref="AF18:AI18"/>
    <mergeCell ref="AF19:AI19"/>
    <mergeCell ref="AS21:AV21"/>
    <mergeCell ref="AF20:AI20"/>
    <mergeCell ref="AS20:AV20"/>
    <mergeCell ref="AJ20:AR20"/>
    <mergeCell ref="W35:AE35"/>
    <mergeCell ref="AF33:AM33"/>
    <mergeCell ref="AF23:AI23"/>
    <mergeCell ref="AF24:AI24"/>
    <mergeCell ref="AF25:AI25"/>
    <mergeCell ref="AF27:AI27"/>
    <mergeCell ref="S29:AA29"/>
    <mergeCell ref="AB26:AE26"/>
    <mergeCell ref="AJ27:AR27"/>
    <mergeCell ref="AF26:AI26"/>
    <mergeCell ref="AS17:AV17"/>
    <mergeCell ref="AB17:AE17"/>
    <mergeCell ref="W33:AE33"/>
    <mergeCell ref="AN33:AV33"/>
    <mergeCell ref="AS28:AV28"/>
    <mergeCell ref="AS29:AV29"/>
    <mergeCell ref="S18:AA18"/>
    <mergeCell ref="AB20:AE20"/>
    <mergeCell ref="AB19:AE19"/>
    <mergeCell ref="S27:AA27"/>
    <mergeCell ref="AS19:AV19"/>
    <mergeCell ref="AB25:AE25"/>
    <mergeCell ref="AJ19:AR19"/>
    <mergeCell ref="S19:AA19"/>
    <mergeCell ref="S22:AA22"/>
    <mergeCell ref="AJ21:AR21"/>
    <mergeCell ref="AS24:AV24"/>
    <mergeCell ref="AS23:AV23"/>
    <mergeCell ref="AS25:AV25"/>
    <mergeCell ref="AJ16:AR16"/>
    <mergeCell ref="S16:AA16"/>
    <mergeCell ref="B32:N32"/>
    <mergeCell ref="AF21:AI21"/>
    <mergeCell ref="H21:N21"/>
    <mergeCell ref="AJ29:AR29"/>
    <mergeCell ref="H19:N19"/>
    <mergeCell ref="B31:N31"/>
    <mergeCell ref="O28:R28"/>
    <mergeCell ref="O29:R29"/>
    <mergeCell ref="O41:AV41"/>
    <mergeCell ref="B37:N41"/>
    <mergeCell ref="O40:AV40"/>
    <mergeCell ref="S20:AA20"/>
    <mergeCell ref="AS27:AV27"/>
    <mergeCell ref="S26:AA26"/>
    <mergeCell ref="B15:G20"/>
    <mergeCell ref="O19:R19"/>
    <mergeCell ref="H20:N20"/>
    <mergeCell ref="AJ15:AR15"/>
    <mergeCell ref="H16:N16"/>
    <mergeCell ref="B9:N10"/>
    <mergeCell ref="AB15:AE15"/>
    <mergeCell ref="T17:Z17"/>
    <mergeCell ref="O9:AV10"/>
    <mergeCell ref="B13:N14"/>
    <mergeCell ref="O13:AV14"/>
    <mergeCell ref="H15:N15"/>
    <mergeCell ref="S15:AA15"/>
    <mergeCell ref="O15:R15"/>
    <mergeCell ref="B11:N12"/>
    <mergeCell ref="O11:AV12"/>
    <mergeCell ref="O27:R27"/>
    <mergeCell ref="B2:AV2"/>
    <mergeCell ref="B7:N8"/>
    <mergeCell ref="B4:N5"/>
    <mergeCell ref="O7:AV8"/>
    <mergeCell ref="O4:AV5"/>
    <mergeCell ref="H18:N18"/>
    <mergeCell ref="O18:R18"/>
  </mergeCells>
  <printOptions horizontalCentered="1"/>
  <pageMargins left="0.3937007874015748" right="0.3937007874015748" top="0.41" bottom="0.26" header="0.35" footer="0.24"/>
  <pageSetup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140" t="s">
        <v>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X2" s="11" t="s">
        <v>43</v>
      </c>
      <c r="AY2" s="12">
        <v>11</v>
      </c>
    </row>
    <row r="3" spans="45:48" ht="9.75" customHeight="1">
      <c r="AS3" s="3"/>
      <c r="AT3" s="3"/>
      <c r="AU3" s="3"/>
      <c r="AV3" s="2"/>
    </row>
    <row r="4" spans="2:48" ht="15.75" customHeight="1">
      <c r="B4" s="465" t="s">
        <v>111</v>
      </c>
      <c r="C4" s="466"/>
      <c r="D4" s="466"/>
      <c r="E4" s="466"/>
      <c r="F4" s="466"/>
      <c r="G4" s="466"/>
      <c r="H4" s="466"/>
      <c r="I4" s="466"/>
      <c r="J4" s="466"/>
      <c r="K4" s="466"/>
      <c r="L4" s="466"/>
      <c r="M4" s="466"/>
      <c r="N4" s="467"/>
      <c r="O4" s="465" t="e">
        <f>VLOOKUP($AY$2,Data,3,FALSE)</f>
        <v>#REF!</v>
      </c>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7"/>
    </row>
    <row r="5" spans="2:48" ht="15.75" customHeight="1">
      <c r="B5" s="468"/>
      <c r="C5" s="469"/>
      <c r="D5" s="469"/>
      <c r="E5" s="469"/>
      <c r="F5" s="469"/>
      <c r="G5" s="469"/>
      <c r="H5" s="469"/>
      <c r="I5" s="469"/>
      <c r="J5" s="469"/>
      <c r="K5" s="469"/>
      <c r="L5" s="469"/>
      <c r="M5" s="469"/>
      <c r="N5" s="470"/>
      <c r="O5" s="468"/>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70"/>
    </row>
    <row r="6" spans="2:48" ht="23.25" customHeight="1">
      <c r="B6" s="471" t="s">
        <v>23</v>
      </c>
      <c r="C6" s="472"/>
      <c r="D6" s="472"/>
      <c r="E6" s="472"/>
      <c r="F6" s="472"/>
      <c r="G6" s="472"/>
      <c r="H6" s="472"/>
      <c r="I6" s="472"/>
      <c r="J6" s="472"/>
      <c r="K6" s="472"/>
      <c r="L6" s="472"/>
      <c r="M6" s="472"/>
      <c r="N6" s="473"/>
      <c r="O6" s="474" t="e">
        <f>VLOOKUP($AY$2,Data,4,FALSE)</f>
        <v>#REF!</v>
      </c>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6"/>
    </row>
    <row r="7" spans="2:48" ht="18" customHeight="1">
      <c r="B7" s="335" t="s">
        <v>26</v>
      </c>
      <c r="C7" s="336"/>
      <c r="D7" s="336"/>
      <c r="E7" s="336"/>
      <c r="F7" s="336"/>
      <c r="G7" s="336"/>
      <c r="H7" s="336"/>
      <c r="I7" s="336"/>
      <c r="J7" s="336"/>
      <c r="K7" s="336"/>
      <c r="L7" s="336"/>
      <c r="M7" s="336"/>
      <c r="N7" s="337"/>
      <c r="O7" s="465" t="e">
        <f>VLOOKUP($AY$2,Data,5,FALSE)&amp;VLOOKUP($AY$2,Data,6,FALSE)</f>
        <v>#REF!</v>
      </c>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7"/>
    </row>
    <row r="8" spans="2:48" ht="18" customHeight="1">
      <c r="B8" s="338"/>
      <c r="C8" s="339"/>
      <c r="D8" s="339"/>
      <c r="E8" s="339"/>
      <c r="F8" s="339"/>
      <c r="G8" s="339"/>
      <c r="H8" s="339"/>
      <c r="I8" s="339"/>
      <c r="J8" s="339"/>
      <c r="K8" s="339"/>
      <c r="L8" s="339"/>
      <c r="M8" s="339"/>
      <c r="N8" s="340"/>
      <c r="O8" s="468"/>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35" t="s">
        <v>24</v>
      </c>
      <c r="C9" s="336"/>
      <c r="D9" s="336"/>
      <c r="E9" s="336"/>
      <c r="F9" s="336"/>
      <c r="G9" s="336"/>
      <c r="H9" s="336"/>
      <c r="I9" s="336"/>
      <c r="J9" s="336"/>
      <c r="K9" s="336"/>
      <c r="L9" s="336"/>
      <c r="M9" s="336"/>
      <c r="N9" s="337"/>
      <c r="O9" s="465" t="e">
        <f>VLOOKUP($AY$2,Data,7,FALSE)</f>
        <v>#REF!</v>
      </c>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7"/>
    </row>
    <row r="10" spans="2:48" ht="17.25" customHeight="1">
      <c r="B10" s="338"/>
      <c r="C10" s="339"/>
      <c r="D10" s="339"/>
      <c r="E10" s="339"/>
      <c r="F10" s="339"/>
      <c r="G10" s="339"/>
      <c r="H10" s="339"/>
      <c r="I10" s="339"/>
      <c r="J10" s="339"/>
      <c r="K10" s="339"/>
      <c r="L10" s="339"/>
      <c r="M10" s="339"/>
      <c r="N10" s="340"/>
      <c r="O10" s="468"/>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70"/>
    </row>
    <row r="11" spans="2:48" ht="15.75" customHeight="1">
      <c r="B11" s="351" t="s">
        <v>112</v>
      </c>
      <c r="C11" s="336"/>
      <c r="D11" s="336"/>
      <c r="E11" s="336"/>
      <c r="F11" s="336"/>
      <c r="G11" s="336"/>
      <c r="H11" s="336"/>
      <c r="I11" s="336"/>
      <c r="J11" s="336"/>
      <c r="K11" s="336"/>
      <c r="L11" s="336"/>
      <c r="M11" s="336"/>
      <c r="N11" s="337"/>
      <c r="O11" s="491" t="e">
        <f>VLOOKUP($AY$2,Data,8,FALSE)</f>
        <v>#REF!</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492"/>
    </row>
    <row r="12" spans="2:48" ht="15.75" customHeight="1">
      <c r="B12" s="338"/>
      <c r="C12" s="339"/>
      <c r="D12" s="339"/>
      <c r="E12" s="339"/>
      <c r="F12" s="339"/>
      <c r="G12" s="339"/>
      <c r="H12" s="339"/>
      <c r="I12" s="339"/>
      <c r="J12" s="339"/>
      <c r="K12" s="339"/>
      <c r="L12" s="339"/>
      <c r="M12" s="339"/>
      <c r="N12" s="340"/>
      <c r="O12" s="493"/>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5"/>
    </row>
    <row r="13" spans="2:48" ht="18" customHeight="1">
      <c r="B13" s="447" t="s">
        <v>115</v>
      </c>
      <c r="C13" s="448"/>
      <c r="D13" s="448"/>
      <c r="E13" s="448"/>
      <c r="F13" s="448"/>
      <c r="G13" s="448"/>
      <c r="H13" s="448"/>
      <c r="I13" s="448"/>
      <c r="J13" s="448"/>
      <c r="K13" s="448"/>
      <c r="L13" s="448"/>
      <c r="M13" s="448"/>
      <c r="N13" s="449"/>
      <c r="O13" s="453" t="e">
        <f>VLOOKUP($AY$2,Data,2,FALSE)</f>
        <v>#REF!</v>
      </c>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5"/>
    </row>
    <row r="14" spans="2:48" ht="18" customHeight="1">
      <c r="B14" s="450"/>
      <c r="C14" s="451"/>
      <c r="D14" s="451"/>
      <c r="E14" s="451"/>
      <c r="F14" s="451"/>
      <c r="G14" s="451"/>
      <c r="H14" s="451"/>
      <c r="I14" s="451"/>
      <c r="J14" s="451"/>
      <c r="K14" s="451"/>
      <c r="L14" s="451"/>
      <c r="M14" s="451"/>
      <c r="N14" s="452"/>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8"/>
    </row>
    <row r="15" spans="2:48" ht="24.75" customHeight="1">
      <c r="B15" s="335" t="s">
        <v>9</v>
      </c>
      <c r="C15" s="336"/>
      <c r="D15" s="336"/>
      <c r="E15" s="336"/>
      <c r="F15" s="336"/>
      <c r="G15" s="444"/>
      <c r="H15" s="415" t="s">
        <v>4</v>
      </c>
      <c r="I15" s="416"/>
      <c r="J15" s="416"/>
      <c r="K15" s="416"/>
      <c r="L15" s="416"/>
      <c r="M15" s="416"/>
      <c r="N15" s="417"/>
      <c r="O15" s="366" t="s">
        <v>12</v>
      </c>
      <c r="P15" s="367"/>
      <c r="Q15" s="367"/>
      <c r="R15" s="367"/>
      <c r="S15" s="430" t="e">
        <f>IF(VLOOKUP($AY$2,Data,10,FALSE)=0,"-",VLOOKUP($AY$2,Data,10,FALSE))</f>
        <v>#REF!</v>
      </c>
      <c r="T15" s="430"/>
      <c r="U15" s="430"/>
      <c r="V15" s="430"/>
      <c r="W15" s="430"/>
      <c r="X15" s="430"/>
      <c r="Y15" s="430"/>
      <c r="Z15" s="430"/>
      <c r="AA15" s="430"/>
      <c r="AB15" s="430"/>
      <c r="AC15" s="430"/>
      <c r="AD15" s="430"/>
      <c r="AE15" s="431"/>
      <c r="AF15" s="366" t="s">
        <v>13</v>
      </c>
      <c r="AG15" s="367"/>
      <c r="AH15" s="367"/>
      <c r="AI15" s="367"/>
      <c r="AJ15" s="430" t="e">
        <f>IF(VLOOKUP($AY$2,Data,9,FALSE)=0,"-",VLOOKUP($AY$2,Data,9,FALSE))</f>
        <v>#REF!</v>
      </c>
      <c r="AK15" s="430"/>
      <c r="AL15" s="430"/>
      <c r="AM15" s="430"/>
      <c r="AN15" s="430"/>
      <c r="AO15" s="430"/>
      <c r="AP15" s="430"/>
      <c r="AQ15" s="430"/>
      <c r="AR15" s="430"/>
      <c r="AS15" s="430"/>
      <c r="AT15" s="430"/>
      <c r="AU15" s="430"/>
      <c r="AV15" s="431"/>
    </row>
    <row r="16" spans="2:48" ht="24.75" customHeight="1">
      <c r="B16" s="352"/>
      <c r="C16" s="353"/>
      <c r="D16" s="353"/>
      <c r="E16" s="353"/>
      <c r="F16" s="353"/>
      <c r="G16" s="445"/>
      <c r="H16" s="412" t="s">
        <v>5</v>
      </c>
      <c r="I16" s="413"/>
      <c r="J16" s="413"/>
      <c r="K16" s="413"/>
      <c r="L16" s="413"/>
      <c r="M16" s="413"/>
      <c r="N16" s="414"/>
      <c r="O16" s="399" t="s">
        <v>12</v>
      </c>
      <c r="P16" s="400"/>
      <c r="Q16" s="400"/>
      <c r="R16" s="400"/>
      <c r="S16" s="401" t="e">
        <f>IF(VLOOKUP($AY$2,Data,16,FALSE)=0,"-",VLOOKUP($AY$2,Data,16,FALSE))</f>
        <v>#REF!</v>
      </c>
      <c r="T16" s="401"/>
      <c r="U16" s="401"/>
      <c r="V16" s="401"/>
      <c r="W16" s="401"/>
      <c r="X16" s="401"/>
      <c r="Y16" s="401"/>
      <c r="Z16" s="401"/>
      <c r="AA16" s="401"/>
      <c r="AB16" s="402" t="s">
        <v>29</v>
      </c>
      <c r="AC16" s="402"/>
      <c r="AD16" s="402"/>
      <c r="AE16" s="403"/>
      <c r="AF16" s="399" t="s">
        <v>13</v>
      </c>
      <c r="AG16" s="400"/>
      <c r="AH16" s="400"/>
      <c r="AI16" s="400"/>
      <c r="AJ16" s="401" t="e">
        <f>IF(VLOOKUP($AY$2,Data,11,FALSE)=0,"-",VLOOKUP($AY$2,Data,11,FALSE))</f>
        <v>#REF!</v>
      </c>
      <c r="AK16" s="401"/>
      <c r="AL16" s="401"/>
      <c r="AM16" s="401"/>
      <c r="AN16" s="401"/>
      <c r="AO16" s="401"/>
      <c r="AP16" s="401"/>
      <c r="AQ16" s="401"/>
      <c r="AR16" s="401"/>
      <c r="AS16" s="402" t="s">
        <v>30</v>
      </c>
      <c r="AT16" s="402"/>
      <c r="AU16" s="402"/>
      <c r="AV16" s="403"/>
    </row>
    <row r="17" spans="2:48" ht="24.75" customHeight="1">
      <c r="B17" s="352"/>
      <c r="C17" s="353"/>
      <c r="D17" s="353"/>
      <c r="E17" s="353"/>
      <c r="F17" s="353"/>
      <c r="G17" s="445"/>
      <c r="H17" s="433" t="s">
        <v>19</v>
      </c>
      <c r="I17" s="434"/>
      <c r="J17" s="434"/>
      <c r="K17" s="434"/>
      <c r="L17" s="434"/>
      <c r="M17" s="434"/>
      <c r="N17" s="435"/>
      <c r="O17" s="419" t="s">
        <v>12</v>
      </c>
      <c r="P17" s="420"/>
      <c r="Q17" s="420"/>
      <c r="R17" s="420"/>
      <c r="S17" s="13" t="s">
        <v>44</v>
      </c>
      <c r="T17" s="477" t="e">
        <f>IF(VLOOKUP($AY$2,Data,17,FALSE)=0,"-",VLOOKUP($AY$2,Data,17,FALSE))</f>
        <v>#REF!</v>
      </c>
      <c r="U17" s="477"/>
      <c r="V17" s="477"/>
      <c r="W17" s="477"/>
      <c r="X17" s="477"/>
      <c r="Y17" s="477"/>
      <c r="Z17" s="477"/>
      <c r="AA17" s="13" t="s">
        <v>45</v>
      </c>
      <c r="AB17" s="402" t="s">
        <v>29</v>
      </c>
      <c r="AC17" s="402"/>
      <c r="AD17" s="402"/>
      <c r="AE17" s="403"/>
      <c r="AF17" s="419" t="s">
        <v>13</v>
      </c>
      <c r="AG17" s="420"/>
      <c r="AH17" s="420"/>
      <c r="AI17" s="420"/>
      <c r="AJ17" s="13" t="s">
        <v>46</v>
      </c>
      <c r="AK17" s="477" t="e">
        <f>IF(VLOOKUP($AY$2,Data,12,FALSE)=0,"-",VLOOKUP($AY$2,Data,12,FALSE))</f>
        <v>#REF!</v>
      </c>
      <c r="AL17" s="477"/>
      <c r="AM17" s="477"/>
      <c r="AN17" s="477"/>
      <c r="AO17" s="477"/>
      <c r="AP17" s="477"/>
      <c r="AQ17" s="477"/>
      <c r="AR17" s="13" t="s">
        <v>47</v>
      </c>
      <c r="AS17" s="402" t="s">
        <v>30</v>
      </c>
      <c r="AT17" s="402"/>
      <c r="AU17" s="402"/>
      <c r="AV17" s="403"/>
    </row>
    <row r="18" spans="2:48" ht="24.75" customHeight="1">
      <c r="B18" s="352"/>
      <c r="C18" s="353"/>
      <c r="D18" s="353"/>
      <c r="E18" s="353"/>
      <c r="F18" s="353"/>
      <c r="G18" s="445"/>
      <c r="H18" s="427" t="s">
        <v>6</v>
      </c>
      <c r="I18" s="428"/>
      <c r="J18" s="428"/>
      <c r="K18" s="428"/>
      <c r="L18" s="428"/>
      <c r="M18" s="428"/>
      <c r="N18" s="429"/>
      <c r="O18" s="419" t="s">
        <v>12</v>
      </c>
      <c r="P18" s="420"/>
      <c r="Q18" s="420"/>
      <c r="R18" s="420"/>
      <c r="S18" s="477" t="e">
        <f>IF(VLOOKUP($AY$2,Data,18,FALSE)=0,"-",VLOOKUP($AY$2,Data,18,FALSE))</f>
        <v>#REF!</v>
      </c>
      <c r="T18" s="477"/>
      <c r="U18" s="477"/>
      <c r="V18" s="477"/>
      <c r="W18" s="477"/>
      <c r="X18" s="477"/>
      <c r="Y18" s="477"/>
      <c r="Z18" s="477"/>
      <c r="AA18" s="477"/>
      <c r="AB18" s="425"/>
      <c r="AC18" s="425"/>
      <c r="AD18" s="425"/>
      <c r="AE18" s="426"/>
      <c r="AF18" s="419" t="s">
        <v>13</v>
      </c>
      <c r="AG18" s="420"/>
      <c r="AH18" s="420"/>
      <c r="AI18" s="420"/>
      <c r="AJ18" s="477" t="e">
        <f>IF(VLOOKUP($AY$2,Data,13,FALSE)=0,"-",VLOOKUP($AY$2,Data,13,FALSE))</f>
        <v>#REF!</v>
      </c>
      <c r="AK18" s="477"/>
      <c r="AL18" s="477"/>
      <c r="AM18" s="477"/>
      <c r="AN18" s="477"/>
      <c r="AO18" s="477"/>
      <c r="AP18" s="477"/>
      <c r="AQ18" s="477"/>
      <c r="AR18" s="477"/>
      <c r="AS18" s="425"/>
      <c r="AT18" s="425"/>
      <c r="AU18" s="425"/>
      <c r="AV18" s="426"/>
    </row>
    <row r="19" spans="2:48" ht="24.75" customHeight="1">
      <c r="B19" s="352"/>
      <c r="C19" s="353"/>
      <c r="D19" s="353"/>
      <c r="E19" s="353"/>
      <c r="F19" s="353"/>
      <c r="G19" s="445"/>
      <c r="H19" s="427" t="s">
        <v>113</v>
      </c>
      <c r="I19" s="428"/>
      <c r="J19" s="428"/>
      <c r="K19" s="428"/>
      <c r="L19" s="428"/>
      <c r="M19" s="428"/>
      <c r="N19" s="429"/>
      <c r="O19" s="419" t="s">
        <v>12</v>
      </c>
      <c r="P19" s="420"/>
      <c r="Q19" s="420"/>
      <c r="R19" s="420"/>
      <c r="S19" s="477" t="e">
        <f>IF(VLOOKUP($AY$2,Data,19,FALSE)=0,"-",VLOOKUP($AY$2,Data,19,FALSE))</f>
        <v>#REF!</v>
      </c>
      <c r="T19" s="477"/>
      <c r="U19" s="477"/>
      <c r="V19" s="477"/>
      <c r="W19" s="477"/>
      <c r="X19" s="477"/>
      <c r="Y19" s="477"/>
      <c r="Z19" s="477"/>
      <c r="AA19" s="477"/>
      <c r="AB19" s="421" t="s">
        <v>31</v>
      </c>
      <c r="AC19" s="421"/>
      <c r="AD19" s="421"/>
      <c r="AE19" s="422"/>
      <c r="AF19" s="419" t="s">
        <v>13</v>
      </c>
      <c r="AG19" s="420"/>
      <c r="AH19" s="420"/>
      <c r="AI19" s="420"/>
      <c r="AJ19" s="477" t="e">
        <f>IF(VLOOKUP($AY$2,Data,14,FALSE)=0,"-",VLOOKUP($AY$2,Data,14,FALSE))</f>
        <v>#REF!</v>
      </c>
      <c r="AK19" s="477"/>
      <c r="AL19" s="477"/>
      <c r="AM19" s="477"/>
      <c r="AN19" s="477"/>
      <c r="AO19" s="477"/>
      <c r="AP19" s="477"/>
      <c r="AQ19" s="477"/>
      <c r="AR19" s="477"/>
      <c r="AS19" s="421" t="s">
        <v>32</v>
      </c>
      <c r="AT19" s="421"/>
      <c r="AU19" s="421"/>
      <c r="AV19" s="422"/>
    </row>
    <row r="20" spans="2:48" ht="24.75" customHeight="1">
      <c r="B20" s="338"/>
      <c r="C20" s="339"/>
      <c r="D20" s="339"/>
      <c r="E20" s="339"/>
      <c r="F20" s="339"/>
      <c r="G20" s="446"/>
      <c r="H20" s="389" t="s">
        <v>114</v>
      </c>
      <c r="I20" s="390"/>
      <c r="J20" s="390"/>
      <c r="K20" s="390"/>
      <c r="L20" s="390"/>
      <c r="M20" s="390"/>
      <c r="N20" s="391"/>
      <c r="O20" s="392" t="s">
        <v>12</v>
      </c>
      <c r="P20" s="393"/>
      <c r="Q20" s="393"/>
      <c r="R20" s="393"/>
      <c r="S20" s="404" t="e">
        <f>IF(VLOOKUP($AY$2,Data,20,FALSE)=0,"-",VLOOKUP($AY$2,Data,20,FALSE))</f>
        <v>#REF!</v>
      </c>
      <c r="T20" s="404"/>
      <c r="U20" s="404"/>
      <c r="V20" s="404"/>
      <c r="W20" s="404"/>
      <c r="X20" s="404"/>
      <c r="Y20" s="404"/>
      <c r="Z20" s="404"/>
      <c r="AA20" s="404"/>
      <c r="AB20" s="405" t="s">
        <v>31</v>
      </c>
      <c r="AC20" s="405"/>
      <c r="AD20" s="405"/>
      <c r="AE20" s="406"/>
      <c r="AF20" s="392" t="s">
        <v>13</v>
      </c>
      <c r="AG20" s="393"/>
      <c r="AH20" s="393"/>
      <c r="AI20" s="393"/>
      <c r="AJ20" s="404" t="e">
        <f>IF(VLOOKUP($AY$2,Data,15,FALSE)=0,"-",VLOOKUP($AY$2,Data,15,FALSE))</f>
        <v>#REF!</v>
      </c>
      <c r="AK20" s="404"/>
      <c r="AL20" s="404"/>
      <c r="AM20" s="404"/>
      <c r="AN20" s="404"/>
      <c r="AO20" s="404"/>
      <c r="AP20" s="404"/>
      <c r="AQ20" s="404"/>
      <c r="AR20" s="404"/>
      <c r="AS20" s="405" t="s">
        <v>32</v>
      </c>
      <c r="AT20" s="405"/>
      <c r="AU20" s="405"/>
      <c r="AV20" s="406"/>
    </row>
    <row r="21" spans="2:48" ht="24.75" customHeight="1">
      <c r="B21" s="335" t="s">
        <v>10</v>
      </c>
      <c r="C21" s="394"/>
      <c r="D21" s="394"/>
      <c r="E21" s="394"/>
      <c r="F21" s="394"/>
      <c r="G21" s="423"/>
      <c r="H21" s="415" t="s">
        <v>5</v>
      </c>
      <c r="I21" s="416"/>
      <c r="J21" s="416"/>
      <c r="K21" s="416"/>
      <c r="L21" s="416"/>
      <c r="M21" s="416"/>
      <c r="N21" s="417"/>
      <c r="O21" s="366" t="s">
        <v>12</v>
      </c>
      <c r="P21" s="367"/>
      <c r="Q21" s="367"/>
      <c r="R21" s="367"/>
      <c r="S21" s="407" t="e">
        <f>IF(VLOOKUP($AY$2,Data,24,FALSE)=0,"-",VLOOKUP($AY$2,Data,24,FALSE))</f>
        <v>#REF!</v>
      </c>
      <c r="T21" s="407"/>
      <c r="U21" s="407"/>
      <c r="V21" s="407"/>
      <c r="W21" s="407"/>
      <c r="X21" s="407"/>
      <c r="Y21" s="407"/>
      <c r="Z21" s="407"/>
      <c r="AA21" s="407"/>
      <c r="AB21" s="408" t="s">
        <v>29</v>
      </c>
      <c r="AC21" s="408"/>
      <c r="AD21" s="408"/>
      <c r="AE21" s="409"/>
      <c r="AF21" s="366" t="s">
        <v>13</v>
      </c>
      <c r="AG21" s="367"/>
      <c r="AH21" s="367"/>
      <c r="AI21" s="367"/>
      <c r="AJ21" s="407" t="e">
        <f>IF(VLOOKUP($AY$2,Data,21,FALSE)=0,"-",VLOOKUP($AY$2,Data,21,FALSE))</f>
        <v>#REF!</v>
      </c>
      <c r="AK21" s="407"/>
      <c r="AL21" s="407"/>
      <c r="AM21" s="407"/>
      <c r="AN21" s="407"/>
      <c r="AO21" s="407"/>
      <c r="AP21" s="407"/>
      <c r="AQ21" s="407"/>
      <c r="AR21" s="407"/>
      <c r="AS21" s="408" t="s">
        <v>30</v>
      </c>
      <c r="AT21" s="408"/>
      <c r="AU21" s="408"/>
      <c r="AV21" s="409"/>
    </row>
    <row r="22" spans="2:48" ht="24.75" customHeight="1">
      <c r="B22" s="395"/>
      <c r="C22" s="396"/>
      <c r="D22" s="396"/>
      <c r="E22" s="396"/>
      <c r="F22" s="396"/>
      <c r="G22" s="424"/>
      <c r="H22" s="412" t="s">
        <v>113</v>
      </c>
      <c r="I22" s="413"/>
      <c r="J22" s="413"/>
      <c r="K22" s="413"/>
      <c r="L22" s="413"/>
      <c r="M22" s="413"/>
      <c r="N22" s="414"/>
      <c r="O22" s="399" t="s">
        <v>12</v>
      </c>
      <c r="P22" s="400"/>
      <c r="Q22" s="400"/>
      <c r="R22" s="400"/>
      <c r="S22" s="401" t="e">
        <f>IF(VLOOKUP($AY$2,Data,25,FALSE)=0,"-",VLOOKUP($AY$2,Data,25,FALSE))</f>
        <v>#REF!</v>
      </c>
      <c r="T22" s="401"/>
      <c r="U22" s="401"/>
      <c r="V22" s="401"/>
      <c r="W22" s="401"/>
      <c r="X22" s="401"/>
      <c r="Y22" s="401"/>
      <c r="Z22" s="401"/>
      <c r="AA22" s="401"/>
      <c r="AB22" s="402" t="s">
        <v>31</v>
      </c>
      <c r="AC22" s="402"/>
      <c r="AD22" s="402"/>
      <c r="AE22" s="403"/>
      <c r="AF22" s="399" t="s">
        <v>13</v>
      </c>
      <c r="AG22" s="400"/>
      <c r="AH22" s="400"/>
      <c r="AI22" s="400"/>
      <c r="AJ22" s="401" t="e">
        <f>IF(VLOOKUP($AY$2,Data,22,FALSE)=0,"-",VLOOKUP($AY$2,Data,22,FALSE))</f>
        <v>#REF!</v>
      </c>
      <c r="AK22" s="401"/>
      <c r="AL22" s="401"/>
      <c r="AM22" s="401"/>
      <c r="AN22" s="401"/>
      <c r="AO22" s="401"/>
      <c r="AP22" s="401"/>
      <c r="AQ22" s="401"/>
      <c r="AR22" s="401"/>
      <c r="AS22" s="402" t="s">
        <v>32</v>
      </c>
      <c r="AT22" s="402"/>
      <c r="AU22" s="402"/>
      <c r="AV22" s="403"/>
    </row>
    <row r="23" spans="2:48" ht="24.75" customHeight="1">
      <c r="B23" s="395"/>
      <c r="C23" s="396"/>
      <c r="D23" s="396"/>
      <c r="E23" s="396"/>
      <c r="F23" s="396"/>
      <c r="G23" s="424"/>
      <c r="H23" s="389" t="s">
        <v>114</v>
      </c>
      <c r="I23" s="390"/>
      <c r="J23" s="390"/>
      <c r="K23" s="390"/>
      <c r="L23" s="390"/>
      <c r="M23" s="390"/>
      <c r="N23" s="391"/>
      <c r="O23" s="392" t="s">
        <v>12</v>
      </c>
      <c r="P23" s="393"/>
      <c r="Q23" s="393"/>
      <c r="R23" s="393"/>
      <c r="S23" s="404" t="e">
        <f>IF(VLOOKUP($AY$2,Data,26,FALSE)=0,"-",VLOOKUP($AY$2,Data,26,FALSE))</f>
        <v>#REF!</v>
      </c>
      <c r="T23" s="404"/>
      <c r="U23" s="404"/>
      <c r="V23" s="404"/>
      <c r="W23" s="404"/>
      <c r="X23" s="404"/>
      <c r="Y23" s="404"/>
      <c r="Z23" s="404"/>
      <c r="AA23" s="404"/>
      <c r="AB23" s="405" t="s">
        <v>31</v>
      </c>
      <c r="AC23" s="405"/>
      <c r="AD23" s="405"/>
      <c r="AE23" s="406"/>
      <c r="AF23" s="392" t="s">
        <v>13</v>
      </c>
      <c r="AG23" s="393"/>
      <c r="AH23" s="393"/>
      <c r="AI23" s="393"/>
      <c r="AJ23" s="404" t="e">
        <f>IF(VLOOKUP($AY$2,Data,23,FALSE)=0,"-",VLOOKUP($AY$2,Data,23,FALSE))</f>
        <v>#REF!</v>
      </c>
      <c r="AK23" s="404"/>
      <c r="AL23" s="404"/>
      <c r="AM23" s="404"/>
      <c r="AN23" s="404"/>
      <c r="AO23" s="404"/>
      <c r="AP23" s="404"/>
      <c r="AQ23" s="404"/>
      <c r="AR23" s="404"/>
      <c r="AS23" s="405" t="s">
        <v>32</v>
      </c>
      <c r="AT23" s="405"/>
      <c r="AU23" s="405"/>
      <c r="AV23" s="406"/>
    </row>
    <row r="24" spans="2:48" ht="24.75" customHeight="1">
      <c r="B24" s="335" t="s">
        <v>11</v>
      </c>
      <c r="C24" s="394"/>
      <c r="D24" s="394"/>
      <c r="E24" s="394"/>
      <c r="F24" s="394"/>
      <c r="G24" s="394"/>
      <c r="H24" s="415" t="s">
        <v>5</v>
      </c>
      <c r="I24" s="416"/>
      <c r="J24" s="416"/>
      <c r="K24" s="416"/>
      <c r="L24" s="416"/>
      <c r="M24" s="416"/>
      <c r="N24" s="417"/>
      <c r="O24" s="366" t="s">
        <v>12</v>
      </c>
      <c r="P24" s="367"/>
      <c r="Q24" s="367"/>
      <c r="R24" s="367"/>
      <c r="S24" s="407" t="e">
        <f>IF(VLOOKUP($AY$2,Data,30,FALSE)=0,"-",VLOOKUP($AY$2,Data,30,FALSE))</f>
        <v>#REF!</v>
      </c>
      <c r="T24" s="407"/>
      <c r="U24" s="407"/>
      <c r="V24" s="407"/>
      <c r="W24" s="407"/>
      <c r="X24" s="407"/>
      <c r="Y24" s="407"/>
      <c r="Z24" s="407"/>
      <c r="AA24" s="407"/>
      <c r="AB24" s="408" t="s">
        <v>29</v>
      </c>
      <c r="AC24" s="408"/>
      <c r="AD24" s="408"/>
      <c r="AE24" s="409"/>
      <c r="AF24" s="366" t="s">
        <v>13</v>
      </c>
      <c r="AG24" s="367"/>
      <c r="AH24" s="367"/>
      <c r="AI24" s="367"/>
      <c r="AJ24" s="407" t="e">
        <f>IF(VLOOKUP($AY$2,Data,27,FALSE)=0,"-",VLOOKUP($AY$2,Data,27,FALSE))</f>
        <v>#REF!</v>
      </c>
      <c r="AK24" s="407"/>
      <c r="AL24" s="407"/>
      <c r="AM24" s="407"/>
      <c r="AN24" s="407"/>
      <c r="AO24" s="407"/>
      <c r="AP24" s="407"/>
      <c r="AQ24" s="407"/>
      <c r="AR24" s="407"/>
      <c r="AS24" s="408" t="s">
        <v>30</v>
      </c>
      <c r="AT24" s="408"/>
      <c r="AU24" s="408"/>
      <c r="AV24" s="409"/>
    </row>
    <row r="25" spans="2:48" ht="24.75" customHeight="1">
      <c r="B25" s="395"/>
      <c r="C25" s="396"/>
      <c r="D25" s="396"/>
      <c r="E25" s="396"/>
      <c r="F25" s="396"/>
      <c r="G25" s="396"/>
      <c r="H25" s="412" t="s">
        <v>113</v>
      </c>
      <c r="I25" s="413"/>
      <c r="J25" s="413"/>
      <c r="K25" s="413"/>
      <c r="L25" s="413"/>
      <c r="M25" s="413"/>
      <c r="N25" s="414"/>
      <c r="O25" s="399" t="s">
        <v>12</v>
      </c>
      <c r="P25" s="400"/>
      <c r="Q25" s="400"/>
      <c r="R25" s="400"/>
      <c r="S25" s="401" t="e">
        <f>IF(VLOOKUP($AY$2,Data,31,FALSE)=0,"-",VLOOKUP($AY$2,Data,31,FALSE))</f>
        <v>#REF!</v>
      </c>
      <c r="T25" s="401"/>
      <c r="U25" s="401"/>
      <c r="V25" s="401"/>
      <c r="W25" s="401"/>
      <c r="X25" s="401"/>
      <c r="Y25" s="401"/>
      <c r="Z25" s="401"/>
      <c r="AA25" s="401"/>
      <c r="AB25" s="402" t="s">
        <v>31</v>
      </c>
      <c r="AC25" s="402"/>
      <c r="AD25" s="402"/>
      <c r="AE25" s="403"/>
      <c r="AF25" s="399" t="s">
        <v>13</v>
      </c>
      <c r="AG25" s="400"/>
      <c r="AH25" s="400"/>
      <c r="AI25" s="400"/>
      <c r="AJ25" s="401" t="e">
        <f>IF(VLOOKUP($AY$2,Data,28,FALSE)=0,"-",VLOOKUP($AY$2,Data,28,FALSE))</f>
        <v>#REF!</v>
      </c>
      <c r="AK25" s="401"/>
      <c r="AL25" s="401"/>
      <c r="AM25" s="401"/>
      <c r="AN25" s="401"/>
      <c r="AO25" s="401"/>
      <c r="AP25" s="401"/>
      <c r="AQ25" s="401"/>
      <c r="AR25" s="401"/>
      <c r="AS25" s="402" t="s">
        <v>32</v>
      </c>
      <c r="AT25" s="402"/>
      <c r="AU25" s="402"/>
      <c r="AV25" s="403"/>
    </row>
    <row r="26" spans="2:48" ht="24.75" customHeight="1">
      <c r="B26" s="397"/>
      <c r="C26" s="398"/>
      <c r="D26" s="398"/>
      <c r="E26" s="398"/>
      <c r="F26" s="398"/>
      <c r="G26" s="398"/>
      <c r="H26" s="389" t="s">
        <v>114</v>
      </c>
      <c r="I26" s="390"/>
      <c r="J26" s="390"/>
      <c r="K26" s="390"/>
      <c r="L26" s="390"/>
      <c r="M26" s="390"/>
      <c r="N26" s="391"/>
      <c r="O26" s="392" t="s">
        <v>12</v>
      </c>
      <c r="P26" s="393"/>
      <c r="Q26" s="393"/>
      <c r="R26" s="393"/>
      <c r="S26" s="404" t="e">
        <f>IF(VLOOKUP($AY$2,Data,32,FALSE)=0,"-",VLOOKUP($AY$2,Data,32,FALSE))</f>
        <v>#REF!</v>
      </c>
      <c r="T26" s="404"/>
      <c r="U26" s="404"/>
      <c r="V26" s="404"/>
      <c r="W26" s="404"/>
      <c r="X26" s="404"/>
      <c r="Y26" s="404"/>
      <c r="Z26" s="404"/>
      <c r="AA26" s="404"/>
      <c r="AB26" s="405" t="s">
        <v>31</v>
      </c>
      <c r="AC26" s="405"/>
      <c r="AD26" s="405"/>
      <c r="AE26" s="406"/>
      <c r="AF26" s="392" t="s">
        <v>13</v>
      </c>
      <c r="AG26" s="393"/>
      <c r="AH26" s="393"/>
      <c r="AI26" s="393"/>
      <c r="AJ26" s="404" t="e">
        <f>IF(VLOOKUP($AY$2,Data,29,FALSE)=0,"-",VLOOKUP($AY$2,Data,29,FALSE))</f>
        <v>#REF!</v>
      </c>
      <c r="AK26" s="404"/>
      <c r="AL26" s="404"/>
      <c r="AM26" s="404"/>
      <c r="AN26" s="404"/>
      <c r="AO26" s="404"/>
      <c r="AP26" s="404"/>
      <c r="AQ26" s="404"/>
      <c r="AR26" s="404"/>
      <c r="AS26" s="405" t="s">
        <v>32</v>
      </c>
      <c r="AT26" s="405"/>
      <c r="AU26" s="405"/>
      <c r="AV26" s="406"/>
    </row>
    <row r="27" spans="2:48" ht="24.75" customHeight="1">
      <c r="B27" s="380" t="s">
        <v>7</v>
      </c>
      <c r="C27" s="381"/>
      <c r="D27" s="381"/>
      <c r="E27" s="381"/>
      <c r="F27" s="381"/>
      <c r="G27" s="381"/>
      <c r="H27" s="381"/>
      <c r="I27" s="381"/>
      <c r="J27" s="381"/>
      <c r="K27" s="381"/>
      <c r="L27" s="381"/>
      <c r="M27" s="381"/>
      <c r="N27" s="382"/>
      <c r="O27" s="383" t="s">
        <v>12</v>
      </c>
      <c r="P27" s="384"/>
      <c r="Q27" s="384"/>
      <c r="R27" s="384"/>
      <c r="S27" s="388" t="e">
        <f>IF(VLOOKUP($AY$2,Data,34,FALSE)=0,"-",VLOOKUP($AY$2,Data,34,FALSE))</f>
        <v>#REF!</v>
      </c>
      <c r="T27" s="388"/>
      <c r="U27" s="388"/>
      <c r="V27" s="388"/>
      <c r="W27" s="388"/>
      <c r="X27" s="388"/>
      <c r="Y27" s="388"/>
      <c r="Z27" s="388"/>
      <c r="AA27" s="388"/>
      <c r="AB27" s="386" t="s">
        <v>29</v>
      </c>
      <c r="AC27" s="386"/>
      <c r="AD27" s="386"/>
      <c r="AE27" s="387"/>
      <c r="AF27" s="383" t="s">
        <v>13</v>
      </c>
      <c r="AG27" s="384"/>
      <c r="AH27" s="384"/>
      <c r="AI27" s="384"/>
      <c r="AJ27" s="388" t="e">
        <f>IF(VLOOKUP($AY$2,Data,33,FALSE)=0,"-",VLOOKUP($AY$2,Data,33,FALSE))</f>
        <v>#REF!</v>
      </c>
      <c r="AK27" s="388"/>
      <c r="AL27" s="388"/>
      <c r="AM27" s="388"/>
      <c r="AN27" s="388"/>
      <c r="AO27" s="388"/>
      <c r="AP27" s="388"/>
      <c r="AQ27" s="388"/>
      <c r="AR27" s="388"/>
      <c r="AS27" s="386" t="s">
        <v>30</v>
      </c>
      <c r="AT27" s="386"/>
      <c r="AU27" s="386"/>
      <c r="AV27" s="387"/>
    </row>
    <row r="28" spans="2:48" ht="24.75" customHeight="1">
      <c r="B28" s="380" t="s">
        <v>14</v>
      </c>
      <c r="C28" s="381"/>
      <c r="D28" s="381"/>
      <c r="E28" s="381"/>
      <c r="F28" s="381"/>
      <c r="G28" s="381"/>
      <c r="H28" s="381"/>
      <c r="I28" s="381"/>
      <c r="J28" s="381"/>
      <c r="K28" s="381"/>
      <c r="L28" s="381"/>
      <c r="M28" s="381"/>
      <c r="N28" s="382"/>
      <c r="O28" s="383" t="s">
        <v>12</v>
      </c>
      <c r="P28" s="384"/>
      <c r="Q28" s="384"/>
      <c r="R28" s="384"/>
      <c r="S28" s="388" t="e">
        <f>IF(VLOOKUP($AY$2,Data,38,FALSE)=0,"-",VLOOKUP($AY$2,Data,38,FALSE))</f>
        <v>#REF!</v>
      </c>
      <c r="T28" s="388"/>
      <c r="U28" s="388"/>
      <c r="V28" s="388"/>
      <c r="W28" s="388"/>
      <c r="X28" s="388"/>
      <c r="Y28" s="388"/>
      <c r="Z28" s="388"/>
      <c r="AA28" s="388"/>
      <c r="AB28" s="386" t="s">
        <v>33</v>
      </c>
      <c r="AC28" s="386"/>
      <c r="AD28" s="386"/>
      <c r="AE28" s="387"/>
      <c r="AF28" s="383" t="s">
        <v>13</v>
      </c>
      <c r="AG28" s="384"/>
      <c r="AH28" s="384"/>
      <c r="AI28" s="384"/>
      <c r="AJ28" s="388" t="e">
        <f>IF(VLOOKUP($AY$2,Data,35,FALSE)=0,"-",VLOOKUP($AY$2,Data,35,FALSE))</f>
        <v>#REF!</v>
      </c>
      <c r="AK28" s="388"/>
      <c r="AL28" s="388"/>
      <c r="AM28" s="388"/>
      <c r="AN28" s="388"/>
      <c r="AO28" s="388"/>
      <c r="AP28" s="388"/>
      <c r="AQ28" s="388"/>
      <c r="AR28" s="388"/>
      <c r="AS28" s="386" t="s">
        <v>34</v>
      </c>
      <c r="AT28" s="386"/>
      <c r="AU28" s="386"/>
      <c r="AV28" s="387"/>
    </row>
    <row r="29" spans="2:48" ht="24.75" customHeight="1">
      <c r="B29" s="380" t="s">
        <v>15</v>
      </c>
      <c r="C29" s="381"/>
      <c r="D29" s="381"/>
      <c r="E29" s="381"/>
      <c r="F29" s="381"/>
      <c r="G29" s="381"/>
      <c r="H29" s="381"/>
      <c r="I29" s="381"/>
      <c r="J29" s="381"/>
      <c r="K29" s="381"/>
      <c r="L29" s="381"/>
      <c r="M29" s="381"/>
      <c r="N29" s="382"/>
      <c r="O29" s="383" t="s">
        <v>12</v>
      </c>
      <c r="P29" s="384"/>
      <c r="Q29" s="384"/>
      <c r="R29" s="384"/>
      <c r="S29" s="388" t="e">
        <f>IF(VLOOKUP($AY$2,Data,39,FALSE)=0,"-",VLOOKUP($AY$2,Data,39,FALSE))</f>
        <v>#REF!</v>
      </c>
      <c r="T29" s="388"/>
      <c r="U29" s="388"/>
      <c r="V29" s="388"/>
      <c r="W29" s="388"/>
      <c r="X29" s="388"/>
      <c r="Y29" s="388"/>
      <c r="Z29" s="388"/>
      <c r="AA29" s="388"/>
      <c r="AB29" s="386" t="s">
        <v>29</v>
      </c>
      <c r="AC29" s="386"/>
      <c r="AD29" s="386"/>
      <c r="AE29" s="387"/>
      <c r="AF29" s="383" t="s">
        <v>13</v>
      </c>
      <c r="AG29" s="384"/>
      <c r="AH29" s="384"/>
      <c r="AI29" s="384"/>
      <c r="AJ29" s="388" t="e">
        <f>IF(VLOOKUP($AY$2,Data,36,FALSE)=0,"-",VLOOKUP($AY$2,Data,36,FALSE))</f>
        <v>#REF!</v>
      </c>
      <c r="AK29" s="388"/>
      <c r="AL29" s="388"/>
      <c r="AM29" s="388"/>
      <c r="AN29" s="388"/>
      <c r="AO29" s="388"/>
      <c r="AP29" s="388"/>
      <c r="AQ29" s="388"/>
      <c r="AR29" s="388"/>
      <c r="AS29" s="386" t="s">
        <v>30</v>
      </c>
      <c r="AT29" s="386"/>
      <c r="AU29" s="386"/>
      <c r="AV29" s="387"/>
    </row>
    <row r="30" spans="2:48" ht="24.75" customHeight="1">
      <c r="B30" s="374" t="s">
        <v>18</v>
      </c>
      <c r="C30" s="375"/>
      <c r="D30" s="375"/>
      <c r="E30" s="375"/>
      <c r="F30" s="375"/>
      <c r="G30" s="375"/>
      <c r="H30" s="375"/>
      <c r="I30" s="375"/>
      <c r="J30" s="375"/>
      <c r="K30" s="375"/>
      <c r="L30" s="375"/>
      <c r="M30" s="375"/>
      <c r="N30" s="376"/>
      <c r="O30" s="366" t="s">
        <v>12</v>
      </c>
      <c r="P30" s="367"/>
      <c r="Q30" s="367"/>
      <c r="R30" s="367"/>
      <c r="S30" s="407" t="e">
        <f>IF(VLOOKUP($AY$2,Data,40,FALSE)=0,"-",VLOOKUP($AY$2,Data,40,FALSE))</f>
        <v>#REF!</v>
      </c>
      <c r="T30" s="407"/>
      <c r="U30" s="407"/>
      <c r="V30" s="407"/>
      <c r="W30" s="407"/>
      <c r="X30" s="407"/>
      <c r="Y30" s="407"/>
      <c r="Z30" s="407"/>
      <c r="AA30" s="407"/>
      <c r="AB30" s="364" t="s">
        <v>29</v>
      </c>
      <c r="AC30" s="364"/>
      <c r="AD30" s="364"/>
      <c r="AE30" s="365"/>
      <c r="AF30" s="366" t="s">
        <v>13</v>
      </c>
      <c r="AG30" s="367"/>
      <c r="AH30" s="367"/>
      <c r="AI30" s="367"/>
      <c r="AJ30" s="407" t="e">
        <f>IF(VLOOKUP($AY$2,Data,37,FALSE)=0,"-",VLOOKUP($AY$2,Data,37,FALSE))</f>
        <v>#REF!</v>
      </c>
      <c r="AK30" s="407"/>
      <c r="AL30" s="407"/>
      <c r="AM30" s="407"/>
      <c r="AN30" s="407"/>
      <c r="AO30" s="407"/>
      <c r="AP30" s="407"/>
      <c r="AQ30" s="407"/>
      <c r="AR30" s="407"/>
      <c r="AS30" s="364" t="s">
        <v>30</v>
      </c>
      <c r="AT30" s="364"/>
      <c r="AU30" s="364"/>
      <c r="AV30" s="365"/>
    </row>
    <row r="31" spans="2:48" ht="33.75" customHeight="1">
      <c r="B31" s="374" t="s">
        <v>16</v>
      </c>
      <c r="C31" s="375"/>
      <c r="D31" s="375"/>
      <c r="E31" s="375"/>
      <c r="F31" s="375"/>
      <c r="G31" s="375"/>
      <c r="H31" s="375"/>
      <c r="I31" s="375"/>
      <c r="J31" s="375"/>
      <c r="K31" s="375"/>
      <c r="L31" s="375"/>
      <c r="M31" s="375"/>
      <c r="N31" s="376"/>
      <c r="O31" s="482" t="e">
        <f>IF(VLOOKUP($AY$2,Data,41,FALSE)=0,"-",VLOOKUP($AY$2,Data,41,FALSE))</f>
        <v>#REF!</v>
      </c>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row>
    <row r="32" spans="2:48" ht="21.75" customHeight="1">
      <c r="B32" s="380" t="s">
        <v>8</v>
      </c>
      <c r="C32" s="381"/>
      <c r="D32" s="381"/>
      <c r="E32" s="381"/>
      <c r="F32" s="381"/>
      <c r="G32" s="381"/>
      <c r="H32" s="381"/>
      <c r="I32" s="381"/>
      <c r="J32" s="381"/>
      <c r="K32" s="381"/>
      <c r="L32" s="381"/>
      <c r="M32" s="381"/>
      <c r="N32" s="382"/>
      <c r="O32" s="482" t="e">
        <f>IF(VLOOKUP($AY$2,Data,42,FALSE)=0,"-",VLOOKUP($AY$2,Data,42,FALSE))</f>
        <v>#REF!</v>
      </c>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4"/>
    </row>
    <row r="33" spans="2:48" ht="18" customHeight="1">
      <c r="B33" s="335" t="s">
        <v>2</v>
      </c>
      <c r="C33" s="369"/>
      <c r="D33" s="369"/>
      <c r="E33" s="369"/>
      <c r="F33" s="369"/>
      <c r="G33" s="369"/>
      <c r="H33" s="369"/>
      <c r="I33" s="369"/>
      <c r="J33" s="369"/>
      <c r="K33" s="369"/>
      <c r="L33" s="369"/>
      <c r="M33" s="369"/>
      <c r="N33" s="370"/>
      <c r="O33" s="341" t="s">
        <v>27</v>
      </c>
      <c r="P33" s="342"/>
      <c r="Q33" s="342"/>
      <c r="R33" s="342"/>
      <c r="S33" s="342"/>
      <c r="T33" s="342"/>
      <c r="U33" s="342"/>
      <c r="V33" s="343"/>
      <c r="W33" s="478" t="e">
        <f>VLOOKUP($AY$2,Data,43,FALSE)</f>
        <v>#REF!</v>
      </c>
      <c r="X33" s="479"/>
      <c r="Y33" s="479"/>
      <c r="Z33" s="479"/>
      <c r="AA33" s="479"/>
      <c r="AB33" s="479"/>
      <c r="AC33" s="479"/>
      <c r="AD33" s="479"/>
      <c r="AE33" s="480"/>
      <c r="AF33" s="344" t="s">
        <v>28</v>
      </c>
      <c r="AG33" s="342"/>
      <c r="AH33" s="342"/>
      <c r="AI33" s="342"/>
      <c r="AJ33" s="342"/>
      <c r="AK33" s="342"/>
      <c r="AL33" s="342"/>
      <c r="AM33" s="343"/>
      <c r="AN33" s="478" t="e">
        <f>VLOOKUP($AY$2,Data,44,FALSE)</f>
        <v>#REF!</v>
      </c>
      <c r="AO33" s="479"/>
      <c r="AP33" s="479"/>
      <c r="AQ33" s="479"/>
      <c r="AR33" s="479"/>
      <c r="AS33" s="479"/>
      <c r="AT33" s="479"/>
      <c r="AU33" s="479"/>
      <c r="AV33" s="481"/>
    </row>
    <row r="34" spans="2:48" ht="18" customHeight="1">
      <c r="B34" s="371"/>
      <c r="C34" s="372"/>
      <c r="D34" s="372"/>
      <c r="E34" s="372"/>
      <c r="F34" s="372"/>
      <c r="G34" s="372"/>
      <c r="H34" s="372"/>
      <c r="I34" s="372"/>
      <c r="J34" s="372"/>
      <c r="K34" s="372"/>
      <c r="L34" s="372"/>
      <c r="M34" s="372"/>
      <c r="N34" s="373"/>
      <c r="O34" s="345" t="s">
        <v>0</v>
      </c>
      <c r="P34" s="346"/>
      <c r="Q34" s="346"/>
      <c r="R34" s="346"/>
      <c r="S34" s="346"/>
      <c r="T34" s="346"/>
      <c r="U34" s="346"/>
      <c r="V34" s="347"/>
      <c r="W34" s="485" t="e">
        <f>VLOOKUP($AY$2,Data,45,FALSE)</f>
        <v>#REF!</v>
      </c>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 customHeight="1">
      <c r="B35" s="335" t="s">
        <v>3</v>
      </c>
      <c r="C35" s="336"/>
      <c r="D35" s="336"/>
      <c r="E35" s="336"/>
      <c r="F35" s="336"/>
      <c r="G35" s="336"/>
      <c r="H35" s="336"/>
      <c r="I35" s="336"/>
      <c r="J35" s="336"/>
      <c r="K35" s="336"/>
      <c r="L35" s="336"/>
      <c r="M35" s="336"/>
      <c r="N35" s="337"/>
      <c r="O35" s="341" t="s">
        <v>27</v>
      </c>
      <c r="P35" s="342"/>
      <c r="Q35" s="342"/>
      <c r="R35" s="342"/>
      <c r="S35" s="342"/>
      <c r="T35" s="342"/>
      <c r="U35" s="342"/>
      <c r="V35" s="343"/>
      <c r="W35" s="478" t="e">
        <f>VLOOKUP($AY$2,Data,46,FALSE)</f>
        <v>#REF!</v>
      </c>
      <c r="X35" s="479"/>
      <c r="Y35" s="479"/>
      <c r="Z35" s="479"/>
      <c r="AA35" s="479"/>
      <c r="AB35" s="479"/>
      <c r="AC35" s="479"/>
      <c r="AD35" s="479"/>
      <c r="AE35" s="480"/>
      <c r="AF35" s="344" t="s">
        <v>28</v>
      </c>
      <c r="AG35" s="342"/>
      <c r="AH35" s="342"/>
      <c r="AI35" s="342"/>
      <c r="AJ35" s="342"/>
      <c r="AK35" s="342"/>
      <c r="AL35" s="342"/>
      <c r="AM35" s="343"/>
      <c r="AN35" s="478" t="e">
        <f>VLOOKUP($AY$2,Data,47,FALSE)</f>
        <v>#REF!</v>
      </c>
      <c r="AO35" s="479"/>
      <c r="AP35" s="479"/>
      <c r="AQ35" s="479"/>
      <c r="AR35" s="479"/>
      <c r="AS35" s="479"/>
      <c r="AT35" s="479"/>
      <c r="AU35" s="479"/>
      <c r="AV35" s="481"/>
    </row>
    <row r="36" spans="2:48" ht="18" customHeight="1">
      <c r="B36" s="338"/>
      <c r="C36" s="339"/>
      <c r="D36" s="339"/>
      <c r="E36" s="339"/>
      <c r="F36" s="339"/>
      <c r="G36" s="339"/>
      <c r="H36" s="339"/>
      <c r="I36" s="339"/>
      <c r="J36" s="339"/>
      <c r="K36" s="339"/>
      <c r="L36" s="339"/>
      <c r="M36" s="339"/>
      <c r="N36" s="340"/>
      <c r="O36" s="345" t="s">
        <v>0</v>
      </c>
      <c r="P36" s="346"/>
      <c r="Q36" s="346"/>
      <c r="R36" s="346"/>
      <c r="S36" s="346"/>
      <c r="T36" s="346"/>
      <c r="U36" s="346"/>
      <c r="V36" s="347"/>
      <c r="W36" s="485" t="e">
        <f>VLOOKUP($AY$2,Data,48,FALSE)</f>
        <v>#REF!</v>
      </c>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 customHeight="1">
      <c r="B37" s="351" t="s">
        <v>1</v>
      </c>
      <c r="C37" s="336"/>
      <c r="D37" s="336"/>
      <c r="E37" s="336"/>
      <c r="F37" s="336"/>
      <c r="G37" s="336"/>
      <c r="H37" s="336"/>
      <c r="I37" s="336"/>
      <c r="J37" s="336"/>
      <c r="K37" s="336"/>
      <c r="L37" s="336"/>
      <c r="M37" s="336"/>
      <c r="N37" s="337"/>
      <c r="O37" s="488" t="e">
        <f>VLOOKUP($AY$2,Data,49,FALSE)</f>
        <v>#REF!</v>
      </c>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90"/>
    </row>
    <row r="38" spans="2:48" ht="18" customHeight="1">
      <c r="B38" s="352"/>
      <c r="C38" s="353"/>
      <c r="D38" s="353"/>
      <c r="E38" s="353"/>
      <c r="F38" s="353"/>
      <c r="G38" s="353"/>
      <c r="H38" s="353"/>
      <c r="I38" s="353"/>
      <c r="J38" s="353"/>
      <c r="K38" s="353"/>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60"/>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3"/>
    </row>
    <row r="41" spans="2:48" ht="18" customHeight="1">
      <c r="B41" s="352"/>
      <c r="C41" s="353"/>
      <c r="D41" s="353"/>
      <c r="E41" s="353"/>
      <c r="F41" s="353"/>
      <c r="G41" s="353"/>
      <c r="H41" s="353"/>
      <c r="I41" s="353"/>
      <c r="J41" s="353"/>
      <c r="K41" s="353"/>
      <c r="L41" s="353"/>
      <c r="M41" s="353"/>
      <c r="N41" s="354"/>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2"/>
    </row>
    <row r="42" spans="2:48" ht="18" customHeight="1">
      <c r="B42" s="333" t="s">
        <v>20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row>
    <row r="43" spans="2:48" ht="18" customHeight="1">
      <c r="B43" s="334" t="s">
        <v>48</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sheetData>
  <sheetProtection/>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F25:AI25"/>
    <mergeCell ref="O13:AV14"/>
    <mergeCell ref="AB15:AE15"/>
    <mergeCell ref="H15:N15"/>
    <mergeCell ref="AS15:AV15"/>
    <mergeCell ref="S15:AA15"/>
    <mergeCell ref="O15:R15"/>
    <mergeCell ref="AJ15:AR15"/>
    <mergeCell ref="AS16:AV16"/>
    <mergeCell ref="AJ25:AR25"/>
    <mergeCell ref="AF26:AI26"/>
    <mergeCell ref="AS21:AV21"/>
    <mergeCell ref="AJ21:AR21"/>
    <mergeCell ref="AJ24:AR24"/>
    <mergeCell ref="AF21:AI21"/>
    <mergeCell ref="AS26:AV26"/>
    <mergeCell ref="AS25:AV25"/>
    <mergeCell ref="AS24:AV24"/>
    <mergeCell ref="AF24:AI24"/>
    <mergeCell ref="B43:AV43"/>
    <mergeCell ref="W34:AV34"/>
    <mergeCell ref="B33:N34"/>
    <mergeCell ref="B42:AV42"/>
    <mergeCell ref="B35:N36"/>
    <mergeCell ref="W36:AV36"/>
    <mergeCell ref="O37:AV37"/>
    <mergeCell ref="O38:AV38"/>
    <mergeCell ref="O34:V34"/>
    <mergeCell ref="O35:V35"/>
    <mergeCell ref="B32:N32"/>
    <mergeCell ref="O32:AV32"/>
    <mergeCell ref="AB30:AE30"/>
    <mergeCell ref="AJ29:AR29"/>
    <mergeCell ref="AF30:AI30"/>
    <mergeCell ref="AJ30:AR30"/>
    <mergeCell ref="B31:N31"/>
    <mergeCell ref="B29:N29"/>
    <mergeCell ref="AS29:AV29"/>
    <mergeCell ref="AB29:AE29"/>
    <mergeCell ref="H25:N25"/>
    <mergeCell ref="B27:N27"/>
    <mergeCell ref="B24:G26"/>
    <mergeCell ref="B28:N28"/>
    <mergeCell ref="B30:N30"/>
    <mergeCell ref="AS30:AV30"/>
    <mergeCell ref="O31:AV31"/>
    <mergeCell ref="AF27:AI27"/>
    <mergeCell ref="AJ28:AR28"/>
    <mergeCell ref="AF28:AI28"/>
    <mergeCell ref="AJ27:AR27"/>
    <mergeCell ref="O28:R28"/>
    <mergeCell ref="AB27:AE27"/>
    <mergeCell ref="O9:AV10"/>
    <mergeCell ref="AF15:AI15"/>
    <mergeCell ref="AS17:AV17"/>
    <mergeCell ref="AF16:AI16"/>
    <mergeCell ref="AF17:AI17"/>
    <mergeCell ref="O24:R24"/>
    <mergeCell ref="O25:R25"/>
    <mergeCell ref="O27:R27"/>
    <mergeCell ref="AB28:AE28"/>
    <mergeCell ref="S28:AA28"/>
    <mergeCell ref="S25:AA25"/>
    <mergeCell ref="AB25:AE25"/>
    <mergeCell ref="O39:AV39"/>
    <mergeCell ref="O36:V36"/>
    <mergeCell ref="O33:V33"/>
    <mergeCell ref="W33:AE33"/>
    <mergeCell ref="AN33:AV33"/>
    <mergeCell ref="W35:AE35"/>
    <mergeCell ref="AN35:AV35"/>
    <mergeCell ref="AF35:AM35"/>
    <mergeCell ref="B6:N6"/>
    <mergeCell ref="H19:N19"/>
    <mergeCell ref="H18:N18"/>
    <mergeCell ref="B9:N10"/>
    <mergeCell ref="B13:N14"/>
    <mergeCell ref="H16:N16"/>
    <mergeCell ref="B15:G20"/>
    <mergeCell ref="O19:R19"/>
    <mergeCell ref="AB17:AE17"/>
    <mergeCell ref="O16:R16"/>
    <mergeCell ref="O17:R17"/>
    <mergeCell ref="AB18:AE18"/>
    <mergeCell ref="T17:Z17"/>
    <mergeCell ref="AB19:AE19"/>
    <mergeCell ref="AJ18:AR18"/>
    <mergeCell ref="AF19:AI19"/>
    <mergeCell ref="AS18:AV18"/>
    <mergeCell ref="AJ20:AR20"/>
    <mergeCell ref="AJ19:AR19"/>
    <mergeCell ref="AS19:AV19"/>
    <mergeCell ref="AS20:AV20"/>
    <mergeCell ref="AF20:AI20"/>
    <mergeCell ref="AF18:AI18"/>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140" t="s">
        <v>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X2" s="11" t="s">
        <v>43</v>
      </c>
      <c r="AY2" s="12">
        <v>12</v>
      </c>
    </row>
    <row r="3" spans="45:48" ht="9.75" customHeight="1">
      <c r="AS3" s="3"/>
      <c r="AT3" s="3"/>
      <c r="AU3" s="3"/>
      <c r="AV3" s="2"/>
    </row>
    <row r="4" spans="2:48" ht="15.75" customHeight="1">
      <c r="B4" s="465" t="s">
        <v>111</v>
      </c>
      <c r="C4" s="466"/>
      <c r="D4" s="466"/>
      <c r="E4" s="466"/>
      <c r="F4" s="466"/>
      <c r="G4" s="466"/>
      <c r="H4" s="466"/>
      <c r="I4" s="466"/>
      <c r="J4" s="466"/>
      <c r="K4" s="466"/>
      <c r="L4" s="466"/>
      <c r="M4" s="466"/>
      <c r="N4" s="467"/>
      <c r="O4" s="465" t="e">
        <f>VLOOKUP($AY$2,Data,3,FALSE)</f>
        <v>#REF!</v>
      </c>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7"/>
    </row>
    <row r="5" spans="2:48" ht="15.75" customHeight="1">
      <c r="B5" s="468"/>
      <c r="C5" s="469"/>
      <c r="D5" s="469"/>
      <c r="E5" s="469"/>
      <c r="F5" s="469"/>
      <c r="G5" s="469"/>
      <c r="H5" s="469"/>
      <c r="I5" s="469"/>
      <c r="J5" s="469"/>
      <c r="K5" s="469"/>
      <c r="L5" s="469"/>
      <c r="M5" s="469"/>
      <c r="N5" s="470"/>
      <c r="O5" s="468"/>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70"/>
    </row>
    <row r="6" spans="2:48" ht="23.25" customHeight="1">
      <c r="B6" s="471" t="s">
        <v>23</v>
      </c>
      <c r="C6" s="472"/>
      <c r="D6" s="472"/>
      <c r="E6" s="472"/>
      <c r="F6" s="472"/>
      <c r="G6" s="472"/>
      <c r="H6" s="472"/>
      <c r="I6" s="472"/>
      <c r="J6" s="472"/>
      <c r="K6" s="472"/>
      <c r="L6" s="472"/>
      <c r="M6" s="472"/>
      <c r="N6" s="473"/>
      <c r="O6" s="474" t="e">
        <f>VLOOKUP($AY$2,Data,4,FALSE)</f>
        <v>#REF!</v>
      </c>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6"/>
    </row>
    <row r="7" spans="2:48" ht="18" customHeight="1">
      <c r="B7" s="335" t="s">
        <v>26</v>
      </c>
      <c r="C7" s="336"/>
      <c r="D7" s="336"/>
      <c r="E7" s="336"/>
      <c r="F7" s="336"/>
      <c r="G7" s="336"/>
      <c r="H7" s="336"/>
      <c r="I7" s="336"/>
      <c r="J7" s="336"/>
      <c r="K7" s="336"/>
      <c r="L7" s="336"/>
      <c r="M7" s="336"/>
      <c r="N7" s="337"/>
      <c r="O7" s="465" t="e">
        <f>VLOOKUP($AY$2,Data,5,FALSE)&amp;VLOOKUP($AY$2,Data,6,FALSE)</f>
        <v>#REF!</v>
      </c>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7"/>
    </row>
    <row r="8" spans="2:48" ht="18" customHeight="1">
      <c r="B8" s="338"/>
      <c r="C8" s="339"/>
      <c r="D8" s="339"/>
      <c r="E8" s="339"/>
      <c r="F8" s="339"/>
      <c r="G8" s="339"/>
      <c r="H8" s="339"/>
      <c r="I8" s="339"/>
      <c r="J8" s="339"/>
      <c r="K8" s="339"/>
      <c r="L8" s="339"/>
      <c r="M8" s="339"/>
      <c r="N8" s="340"/>
      <c r="O8" s="468"/>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35" t="s">
        <v>24</v>
      </c>
      <c r="C9" s="336"/>
      <c r="D9" s="336"/>
      <c r="E9" s="336"/>
      <c r="F9" s="336"/>
      <c r="G9" s="336"/>
      <c r="H9" s="336"/>
      <c r="I9" s="336"/>
      <c r="J9" s="336"/>
      <c r="K9" s="336"/>
      <c r="L9" s="336"/>
      <c r="M9" s="336"/>
      <c r="N9" s="337"/>
      <c r="O9" s="465" t="e">
        <f>VLOOKUP($AY$2,Data,7,FALSE)</f>
        <v>#REF!</v>
      </c>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7"/>
    </row>
    <row r="10" spans="2:48" ht="17.25" customHeight="1">
      <c r="B10" s="338"/>
      <c r="C10" s="339"/>
      <c r="D10" s="339"/>
      <c r="E10" s="339"/>
      <c r="F10" s="339"/>
      <c r="G10" s="339"/>
      <c r="H10" s="339"/>
      <c r="I10" s="339"/>
      <c r="J10" s="339"/>
      <c r="K10" s="339"/>
      <c r="L10" s="339"/>
      <c r="M10" s="339"/>
      <c r="N10" s="340"/>
      <c r="O10" s="468"/>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70"/>
    </row>
    <row r="11" spans="2:48" ht="15.75" customHeight="1">
      <c r="B11" s="351" t="s">
        <v>112</v>
      </c>
      <c r="C11" s="336"/>
      <c r="D11" s="336"/>
      <c r="E11" s="336"/>
      <c r="F11" s="336"/>
      <c r="G11" s="336"/>
      <c r="H11" s="336"/>
      <c r="I11" s="336"/>
      <c r="J11" s="336"/>
      <c r="K11" s="336"/>
      <c r="L11" s="336"/>
      <c r="M11" s="336"/>
      <c r="N11" s="337"/>
      <c r="O11" s="491" t="e">
        <f>VLOOKUP($AY$2,Data,8,FALSE)</f>
        <v>#REF!</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492"/>
    </row>
    <row r="12" spans="2:48" ht="15.75" customHeight="1">
      <c r="B12" s="338"/>
      <c r="C12" s="339"/>
      <c r="D12" s="339"/>
      <c r="E12" s="339"/>
      <c r="F12" s="339"/>
      <c r="G12" s="339"/>
      <c r="H12" s="339"/>
      <c r="I12" s="339"/>
      <c r="J12" s="339"/>
      <c r="K12" s="339"/>
      <c r="L12" s="339"/>
      <c r="M12" s="339"/>
      <c r="N12" s="340"/>
      <c r="O12" s="493"/>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5"/>
    </row>
    <row r="13" spans="2:48" ht="18" customHeight="1">
      <c r="B13" s="447" t="s">
        <v>115</v>
      </c>
      <c r="C13" s="448"/>
      <c r="D13" s="448"/>
      <c r="E13" s="448"/>
      <c r="F13" s="448"/>
      <c r="G13" s="448"/>
      <c r="H13" s="448"/>
      <c r="I13" s="448"/>
      <c r="J13" s="448"/>
      <c r="K13" s="448"/>
      <c r="L13" s="448"/>
      <c r="M13" s="448"/>
      <c r="N13" s="449"/>
      <c r="O13" s="453" t="e">
        <f>VLOOKUP($AY$2,Data,2,FALSE)</f>
        <v>#REF!</v>
      </c>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5"/>
    </row>
    <row r="14" spans="2:48" ht="18" customHeight="1">
      <c r="B14" s="450"/>
      <c r="C14" s="451"/>
      <c r="D14" s="451"/>
      <c r="E14" s="451"/>
      <c r="F14" s="451"/>
      <c r="G14" s="451"/>
      <c r="H14" s="451"/>
      <c r="I14" s="451"/>
      <c r="J14" s="451"/>
      <c r="K14" s="451"/>
      <c r="L14" s="451"/>
      <c r="M14" s="451"/>
      <c r="N14" s="452"/>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8"/>
    </row>
    <row r="15" spans="2:48" ht="24.75" customHeight="1">
      <c r="B15" s="335" t="s">
        <v>9</v>
      </c>
      <c r="C15" s="336"/>
      <c r="D15" s="336"/>
      <c r="E15" s="336"/>
      <c r="F15" s="336"/>
      <c r="G15" s="444"/>
      <c r="H15" s="415" t="s">
        <v>4</v>
      </c>
      <c r="I15" s="416"/>
      <c r="J15" s="416"/>
      <c r="K15" s="416"/>
      <c r="L15" s="416"/>
      <c r="M15" s="416"/>
      <c r="N15" s="417"/>
      <c r="O15" s="366" t="s">
        <v>12</v>
      </c>
      <c r="P15" s="367"/>
      <c r="Q15" s="367"/>
      <c r="R15" s="367"/>
      <c r="S15" s="430" t="e">
        <f>IF(VLOOKUP($AY$2,Data,10,FALSE)=0,"-",VLOOKUP($AY$2,Data,10,FALSE))</f>
        <v>#REF!</v>
      </c>
      <c r="T15" s="430"/>
      <c r="U15" s="430"/>
      <c r="V15" s="430"/>
      <c r="W15" s="430"/>
      <c r="X15" s="430"/>
      <c r="Y15" s="430"/>
      <c r="Z15" s="430"/>
      <c r="AA15" s="430"/>
      <c r="AB15" s="430"/>
      <c r="AC15" s="430"/>
      <c r="AD15" s="430"/>
      <c r="AE15" s="431"/>
      <c r="AF15" s="366" t="s">
        <v>13</v>
      </c>
      <c r="AG15" s="367"/>
      <c r="AH15" s="367"/>
      <c r="AI15" s="367"/>
      <c r="AJ15" s="430" t="e">
        <f>IF(VLOOKUP($AY$2,Data,9,FALSE)=0,"-",VLOOKUP($AY$2,Data,9,FALSE))</f>
        <v>#REF!</v>
      </c>
      <c r="AK15" s="430"/>
      <c r="AL15" s="430"/>
      <c r="AM15" s="430"/>
      <c r="AN15" s="430"/>
      <c r="AO15" s="430"/>
      <c r="AP15" s="430"/>
      <c r="AQ15" s="430"/>
      <c r="AR15" s="430"/>
      <c r="AS15" s="430"/>
      <c r="AT15" s="430"/>
      <c r="AU15" s="430"/>
      <c r="AV15" s="431"/>
    </row>
    <row r="16" spans="2:48" ht="24.75" customHeight="1">
      <c r="B16" s="352"/>
      <c r="C16" s="353"/>
      <c r="D16" s="353"/>
      <c r="E16" s="353"/>
      <c r="F16" s="353"/>
      <c r="G16" s="445"/>
      <c r="H16" s="412" t="s">
        <v>5</v>
      </c>
      <c r="I16" s="413"/>
      <c r="J16" s="413"/>
      <c r="K16" s="413"/>
      <c r="L16" s="413"/>
      <c r="M16" s="413"/>
      <c r="N16" s="414"/>
      <c r="O16" s="399" t="s">
        <v>12</v>
      </c>
      <c r="P16" s="400"/>
      <c r="Q16" s="400"/>
      <c r="R16" s="400"/>
      <c r="S16" s="401" t="e">
        <f>IF(VLOOKUP($AY$2,Data,16,FALSE)=0,"-",VLOOKUP($AY$2,Data,16,FALSE))</f>
        <v>#REF!</v>
      </c>
      <c r="T16" s="401"/>
      <c r="U16" s="401"/>
      <c r="V16" s="401"/>
      <c r="W16" s="401"/>
      <c r="X16" s="401"/>
      <c r="Y16" s="401"/>
      <c r="Z16" s="401"/>
      <c r="AA16" s="401"/>
      <c r="AB16" s="402" t="s">
        <v>29</v>
      </c>
      <c r="AC16" s="402"/>
      <c r="AD16" s="402"/>
      <c r="AE16" s="403"/>
      <c r="AF16" s="399" t="s">
        <v>13</v>
      </c>
      <c r="AG16" s="400"/>
      <c r="AH16" s="400"/>
      <c r="AI16" s="400"/>
      <c r="AJ16" s="401" t="e">
        <f>IF(VLOOKUP($AY$2,Data,11,FALSE)=0,"-",VLOOKUP($AY$2,Data,11,FALSE))</f>
        <v>#REF!</v>
      </c>
      <c r="AK16" s="401"/>
      <c r="AL16" s="401"/>
      <c r="AM16" s="401"/>
      <c r="AN16" s="401"/>
      <c r="AO16" s="401"/>
      <c r="AP16" s="401"/>
      <c r="AQ16" s="401"/>
      <c r="AR16" s="401"/>
      <c r="AS16" s="402" t="s">
        <v>30</v>
      </c>
      <c r="AT16" s="402"/>
      <c r="AU16" s="402"/>
      <c r="AV16" s="403"/>
    </row>
    <row r="17" spans="2:48" ht="24.75" customHeight="1">
      <c r="B17" s="352"/>
      <c r="C17" s="353"/>
      <c r="D17" s="353"/>
      <c r="E17" s="353"/>
      <c r="F17" s="353"/>
      <c r="G17" s="445"/>
      <c r="H17" s="433" t="s">
        <v>19</v>
      </c>
      <c r="I17" s="434"/>
      <c r="J17" s="434"/>
      <c r="K17" s="434"/>
      <c r="L17" s="434"/>
      <c r="M17" s="434"/>
      <c r="N17" s="435"/>
      <c r="O17" s="419" t="s">
        <v>12</v>
      </c>
      <c r="P17" s="420"/>
      <c r="Q17" s="420"/>
      <c r="R17" s="420"/>
      <c r="S17" s="13" t="s">
        <v>44</v>
      </c>
      <c r="T17" s="477" t="e">
        <f>IF(VLOOKUP($AY$2,Data,17,FALSE)=0,"-",VLOOKUP($AY$2,Data,17,FALSE))</f>
        <v>#REF!</v>
      </c>
      <c r="U17" s="477"/>
      <c r="V17" s="477"/>
      <c r="W17" s="477"/>
      <c r="X17" s="477"/>
      <c r="Y17" s="477"/>
      <c r="Z17" s="477"/>
      <c r="AA17" s="13" t="s">
        <v>45</v>
      </c>
      <c r="AB17" s="402" t="s">
        <v>29</v>
      </c>
      <c r="AC17" s="402"/>
      <c r="AD17" s="402"/>
      <c r="AE17" s="403"/>
      <c r="AF17" s="419" t="s">
        <v>13</v>
      </c>
      <c r="AG17" s="420"/>
      <c r="AH17" s="420"/>
      <c r="AI17" s="420"/>
      <c r="AJ17" s="13" t="s">
        <v>46</v>
      </c>
      <c r="AK17" s="477" t="e">
        <f>IF(VLOOKUP($AY$2,Data,12,FALSE)=0,"-",VLOOKUP($AY$2,Data,12,FALSE))</f>
        <v>#REF!</v>
      </c>
      <c r="AL17" s="477"/>
      <c r="AM17" s="477"/>
      <c r="AN17" s="477"/>
      <c r="AO17" s="477"/>
      <c r="AP17" s="477"/>
      <c r="AQ17" s="477"/>
      <c r="AR17" s="13" t="s">
        <v>47</v>
      </c>
      <c r="AS17" s="402" t="s">
        <v>30</v>
      </c>
      <c r="AT17" s="402"/>
      <c r="AU17" s="402"/>
      <c r="AV17" s="403"/>
    </row>
    <row r="18" spans="2:48" ht="24.75" customHeight="1">
      <c r="B18" s="352"/>
      <c r="C18" s="353"/>
      <c r="D18" s="353"/>
      <c r="E18" s="353"/>
      <c r="F18" s="353"/>
      <c r="G18" s="445"/>
      <c r="H18" s="427" t="s">
        <v>6</v>
      </c>
      <c r="I18" s="428"/>
      <c r="J18" s="428"/>
      <c r="K18" s="428"/>
      <c r="L18" s="428"/>
      <c r="M18" s="428"/>
      <c r="N18" s="429"/>
      <c r="O18" s="419" t="s">
        <v>12</v>
      </c>
      <c r="P18" s="420"/>
      <c r="Q18" s="420"/>
      <c r="R18" s="420"/>
      <c r="S18" s="477" t="e">
        <f>IF(VLOOKUP($AY$2,Data,18,FALSE)=0,"-",VLOOKUP($AY$2,Data,18,FALSE))</f>
        <v>#REF!</v>
      </c>
      <c r="T18" s="477"/>
      <c r="U18" s="477"/>
      <c r="V18" s="477"/>
      <c r="W18" s="477"/>
      <c r="X18" s="477"/>
      <c r="Y18" s="477"/>
      <c r="Z18" s="477"/>
      <c r="AA18" s="477"/>
      <c r="AB18" s="425"/>
      <c r="AC18" s="425"/>
      <c r="AD18" s="425"/>
      <c r="AE18" s="426"/>
      <c r="AF18" s="419" t="s">
        <v>13</v>
      </c>
      <c r="AG18" s="420"/>
      <c r="AH18" s="420"/>
      <c r="AI18" s="420"/>
      <c r="AJ18" s="477" t="e">
        <f>IF(VLOOKUP($AY$2,Data,13,FALSE)=0,"-",VLOOKUP($AY$2,Data,13,FALSE))</f>
        <v>#REF!</v>
      </c>
      <c r="AK18" s="477"/>
      <c r="AL18" s="477"/>
      <c r="AM18" s="477"/>
      <c r="AN18" s="477"/>
      <c r="AO18" s="477"/>
      <c r="AP18" s="477"/>
      <c r="AQ18" s="477"/>
      <c r="AR18" s="477"/>
      <c r="AS18" s="425"/>
      <c r="AT18" s="425"/>
      <c r="AU18" s="425"/>
      <c r="AV18" s="426"/>
    </row>
    <row r="19" spans="2:48" ht="24.75" customHeight="1">
      <c r="B19" s="352"/>
      <c r="C19" s="353"/>
      <c r="D19" s="353"/>
      <c r="E19" s="353"/>
      <c r="F19" s="353"/>
      <c r="G19" s="445"/>
      <c r="H19" s="427" t="s">
        <v>113</v>
      </c>
      <c r="I19" s="428"/>
      <c r="J19" s="428"/>
      <c r="K19" s="428"/>
      <c r="L19" s="428"/>
      <c r="M19" s="428"/>
      <c r="N19" s="429"/>
      <c r="O19" s="419" t="s">
        <v>12</v>
      </c>
      <c r="P19" s="420"/>
      <c r="Q19" s="420"/>
      <c r="R19" s="420"/>
      <c r="S19" s="477" t="e">
        <f>IF(VLOOKUP($AY$2,Data,19,FALSE)=0,"-",VLOOKUP($AY$2,Data,19,FALSE))</f>
        <v>#REF!</v>
      </c>
      <c r="T19" s="477"/>
      <c r="U19" s="477"/>
      <c r="V19" s="477"/>
      <c r="W19" s="477"/>
      <c r="X19" s="477"/>
      <c r="Y19" s="477"/>
      <c r="Z19" s="477"/>
      <c r="AA19" s="477"/>
      <c r="AB19" s="421" t="s">
        <v>31</v>
      </c>
      <c r="AC19" s="421"/>
      <c r="AD19" s="421"/>
      <c r="AE19" s="422"/>
      <c r="AF19" s="419" t="s">
        <v>13</v>
      </c>
      <c r="AG19" s="420"/>
      <c r="AH19" s="420"/>
      <c r="AI19" s="420"/>
      <c r="AJ19" s="477" t="e">
        <f>IF(VLOOKUP($AY$2,Data,14,FALSE)=0,"-",VLOOKUP($AY$2,Data,14,FALSE))</f>
        <v>#REF!</v>
      </c>
      <c r="AK19" s="477"/>
      <c r="AL19" s="477"/>
      <c r="AM19" s="477"/>
      <c r="AN19" s="477"/>
      <c r="AO19" s="477"/>
      <c r="AP19" s="477"/>
      <c r="AQ19" s="477"/>
      <c r="AR19" s="477"/>
      <c r="AS19" s="421" t="s">
        <v>32</v>
      </c>
      <c r="AT19" s="421"/>
      <c r="AU19" s="421"/>
      <c r="AV19" s="422"/>
    </row>
    <row r="20" spans="2:48" ht="24.75" customHeight="1">
      <c r="B20" s="338"/>
      <c r="C20" s="339"/>
      <c r="D20" s="339"/>
      <c r="E20" s="339"/>
      <c r="F20" s="339"/>
      <c r="G20" s="446"/>
      <c r="H20" s="389" t="s">
        <v>114</v>
      </c>
      <c r="I20" s="390"/>
      <c r="J20" s="390"/>
      <c r="K20" s="390"/>
      <c r="L20" s="390"/>
      <c r="M20" s="390"/>
      <c r="N20" s="391"/>
      <c r="O20" s="392" t="s">
        <v>12</v>
      </c>
      <c r="P20" s="393"/>
      <c r="Q20" s="393"/>
      <c r="R20" s="393"/>
      <c r="S20" s="404" t="e">
        <f>IF(VLOOKUP($AY$2,Data,20,FALSE)=0,"-",VLOOKUP($AY$2,Data,20,FALSE))</f>
        <v>#REF!</v>
      </c>
      <c r="T20" s="404"/>
      <c r="U20" s="404"/>
      <c r="V20" s="404"/>
      <c r="W20" s="404"/>
      <c r="X20" s="404"/>
      <c r="Y20" s="404"/>
      <c r="Z20" s="404"/>
      <c r="AA20" s="404"/>
      <c r="AB20" s="405" t="s">
        <v>31</v>
      </c>
      <c r="AC20" s="405"/>
      <c r="AD20" s="405"/>
      <c r="AE20" s="406"/>
      <c r="AF20" s="392" t="s">
        <v>13</v>
      </c>
      <c r="AG20" s="393"/>
      <c r="AH20" s="393"/>
      <c r="AI20" s="393"/>
      <c r="AJ20" s="404" t="e">
        <f>IF(VLOOKUP($AY$2,Data,15,FALSE)=0,"-",VLOOKUP($AY$2,Data,15,FALSE))</f>
        <v>#REF!</v>
      </c>
      <c r="AK20" s="404"/>
      <c r="AL20" s="404"/>
      <c r="AM20" s="404"/>
      <c r="AN20" s="404"/>
      <c r="AO20" s="404"/>
      <c r="AP20" s="404"/>
      <c r="AQ20" s="404"/>
      <c r="AR20" s="404"/>
      <c r="AS20" s="405" t="s">
        <v>32</v>
      </c>
      <c r="AT20" s="405"/>
      <c r="AU20" s="405"/>
      <c r="AV20" s="406"/>
    </row>
    <row r="21" spans="2:48" ht="24.75" customHeight="1">
      <c r="B21" s="335" t="s">
        <v>10</v>
      </c>
      <c r="C21" s="394"/>
      <c r="D21" s="394"/>
      <c r="E21" s="394"/>
      <c r="F21" s="394"/>
      <c r="G21" s="423"/>
      <c r="H21" s="415" t="s">
        <v>5</v>
      </c>
      <c r="I21" s="416"/>
      <c r="J21" s="416"/>
      <c r="K21" s="416"/>
      <c r="L21" s="416"/>
      <c r="M21" s="416"/>
      <c r="N21" s="417"/>
      <c r="O21" s="366" t="s">
        <v>12</v>
      </c>
      <c r="P21" s="367"/>
      <c r="Q21" s="367"/>
      <c r="R21" s="367"/>
      <c r="S21" s="407" t="e">
        <f>IF(VLOOKUP($AY$2,Data,24,FALSE)=0,"-",VLOOKUP($AY$2,Data,24,FALSE))</f>
        <v>#REF!</v>
      </c>
      <c r="T21" s="407"/>
      <c r="U21" s="407"/>
      <c r="V21" s="407"/>
      <c r="W21" s="407"/>
      <c r="X21" s="407"/>
      <c r="Y21" s="407"/>
      <c r="Z21" s="407"/>
      <c r="AA21" s="407"/>
      <c r="AB21" s="408" t="s">
        <v>29</v>
      </c>
      <c r="AC21" s="408"/>
      <c r="AD21" s="408"/>
      <c r="AE21" s="409"/>
      <c r="AF21" s="366" t="s">
        <v>13</v>
      </c>
      <c r="AG21" s="367"/>
      <c r="AH21" s="367"/>
      <c r="AI21" s="367"/>
      <c r="AJ21" s="407" t="e">
        <f>IF(VLOOKUP($AY$2,Data,21,FALSE)=0,"-",VLOOKUP($AY$2,Data,21,FALSE))</f>
        <v>#REF!</v>
      </c>
      <c r="AK21" s="407"/>
      <c r="AL21" s="407"/>
      <c r="AM21" s="407"/>
      <c r="AN21" s="407"/>
      <c r="AO21" s="407"/>
      <c r="AP21" s="407"/>
      <c r="AQ21" s="407"/>
      <c r="AR21" s="407"/>
      <c r="AS21" s="408" t="s">
        <v>30</v>
      </c>
      <c r="AT21" s="408"/>
      <c r="AU21" s="408"/>
      <c r="AV21" s="409"/>
    </row>
    <row r="22" spans="2:48" ht="24.75" customHeight="1">
      <c r="B22" s="395"/>
      <c r="C22" s="396"/>
      <c r="D22" s="396"/>
      <c r="E22" s="396"/>
      <c r="F22" s="396"/>
      <c r="G22" s="424"/>
      <c r="H22" s="412" t="s">
        <v>113</v>
      </c>
      <c r="I22" s="413"/>
      <c r="J22" s="413"/>
      <c r="K22" s="413"/>
      <c r="L22" s="413"/>
      <c r="M22" s="413"/>
      <c r="N22" s="414"/>
      <c r="O22" s="399" t="s">
        <v>12</v>
      </c>
      <c r="P22" s="400"/>
      <c r="Q22" s="400"/>
      <c r="R22" s="400"/>
      <c r="S22" s="401" t="e">
        <f>IF(VLOOKUP($AY$2,Data,25,FALSE)=0,"-",VLOOKUP($AY$2,Data,25,FALSE))</f>
        <v>#REF!</v>
      </c>
      <c r="T22" s="401"/>
      <c r="U22" s="401"/>
      <c r="V22" s="401"/>
      <c r="W22" s="401"/>
      <c r="X22" s="401"/>
      <c r="Y22" s="401"/>
      <c r="Z22" s="401"/>
      <c r="AA22" s="401"/>
      <c r="AB22" s="402" t="s">
        <v>31</v>
      </c>
      <c r="AC22" s="402"/>
      <c r="AD22" s="402"/>
      <c r="AE22" s="403"/>
      <c r="AF22" s="399" t="s">
        <v>13</v>
      </c>
      <c r="AG22" s="400"/>
      <c r="AH22" s="400"/>
      <c r="AI22" s="400"/>
      <c r="AJ22" s="401" t="e">
        <f>IF(VLOOKUP($AY$2,Data,22,FALSE)=0,"-",VLOOKUP($AY$2,Data,22,FALSE))</f>
        <v>#REF!</v>
      </c>
      <c r="AK22" s="401"/>
      <c r="AL22" s="401"/>
      <c r="AM22" s="401"/>
      <c r="AN22" s="401"/>
      <c r="AO22" s="401"/>
      <c r="AP22" s="401"/>
      <c r="AQ22" s="401"/>
      <c r="AR22" s="401"/>
      <c r="AS22" s="402" t="s">
        <v>32</v>
      </c>
      <c r="AT22" s="402"/>
      <c r="AU22" s="402"/>
      <c r="AV22" s="403"/>
    </row>
    <row r="23" spans="2:48" ht="24.75" customHeight="1">
      <c r="B23" s="395"/>
      <c r="C23" s="396"/>
      <c r="D23" s="396"/>
      <c r="E23" s="396"/>
      <c r="F23" s="396"/>
      <c r="G23" s="424"/>
      <c r="H23" s="389" t="s">
        <v>114</v>
      </c>
      <c r="I23" s="390"/>
      <c r="J23" s="390"/>
      <c r="K23" s="390"/>
      <c r="L23" s="390"/>
      <c r="M23" s="390"/>
      <c r="N23" s="391"/>
      <c r="O23" s="392" t="s">
        <v>12</v>
      </c>
      <c r="P23" s="393"/>
      <c r="Q23" s="393"/>
      <c r="R23" s="393"/>
      <c r="S23" s="404" t="e">
        <f>IF(VLOOKUP($AY$2,Data,26,FALSE)=0,"-",VLOOKUP($AY$2,Data,26,FALSE))</f>
        <v>#REF!</v>
      </c>
      <c r="T23" s="404"/>
      <c r="U23" s="404"/>
      <c r="V23" s="404"/>
      <c r="W23" s="404"/>
      <c r="X23" s="404"/>
      <c r="Y23" s="404"/>
      <c r="Z23" s="404"/>
      <c r="AA23" s="404"/>
      <c r="AB23" s="405" t="s">
        <v>31</v>
      </c>
      <c r="AC23" s="405"/>
      <c r="AD23" s="405"/>
      <c r="AE23" s="406"/>
      <c r="AF23" s="392" t="s">
        <v>13</v>
      </c>
      <c r="AG23" s="393"/>
      <c r="AH23" s="393"/>
      <c r="AI23" s="393"/>
      <c r="AJ23" s="404" t="e">
        <f>IF(VLOOKUP($AY$2,Data,23,FALSE)=0,"-",VLOOKUP($AY$2,Data,23,FALSE))</f>
        <v>#REF!</v>
      </c>
      <c r="AK23" s="404"/>
      <c r="AL23" s="404"/>
      <c r="AM23" s="404"/>
      <c r="AN23" s="404"/>
      <c r="AO23" s="404"/>
      <c r="AP23" s="404"/>
      <c r="AQ23" s="404"/>
      <c r="AR23" s="404"/>
      <c r="AS23" s="405" t="s">
        <v>32</v>
      </c>
      <c r="AT23" s="405"/>
      <c r="AU23" s="405"/>
      <c r="AV23" s="406"/>
    </row>
    <row r="24" spans="2:48" ht="24.75" customHeight="1">
      <c r="B24" s="335" t="s">
        <v>11</v>
      </c>
      <c r="C24" s="394"/>
      <c r="D24" s="394"/>
      <c r="E24" s="394"/>
      <c r="F24" s="394"/>
      <c r="G24" s="394"/>
      <c r="H24" s="415" t="s">
        <v>5</v>
      </c>
      <c r="I24" s="416"/>
      <c r="J24" s="416"/>
      <c r="K24" s="416"/>
      <c r="L24" s="416"/>
      <c r="M24" s="416"/>
      <c r="N24" s="417"/>
      <c r="O24" s="366" t="s">
        <v>12</v>
      </c>
      <c r="P24" s="367"/>
      <c r="Q24" s="367"/>
      <c r="R24" s="367"/>
      <c r="S24" s="407" t="e">
        <f>IF(VLOOKUP($AY$2,Data,30,FALSE)=0,"-",VLOOKUP($AY$2,Data,30,FALSE))</f>
        <v>#REF!</v>
      </c>
      <c r="T24" s="407"/>
      <c r="U24" s="407"/>
      <c r="V24" s="407"/>
      <c r="W24" s="407"/>
      <c r="X24" s="407"/>
      <c r="Y24" s="407"/>
      <c r="Z24" s="407"/>
      <c r="AA24" s="407"/>
      <c r="AB24" s="408" t="s">
        <v>29</v>
      </c>
      <c r="AC24" s="408"/>
      <c r="AD24" s="408"/>
      <c r="AE24" s="409"/>
      <c r="AF24" s="366" t="s">
        <v>13</v>
      </c>
      <c r="AG24" s="367"/>
      <c r="AH24" s="367"/>
      <c r="AI24" s="367"/>
      <c r="AJ24" s="407" t="e">
        <f>IF(VLOOKUP($AY$2,Data,27,FALSE)=0,"-",VLOOKUP($AY$2,Data,27,FALSE))</f>
        <v>#REF!</v>
      </c>
      <c r="AK24" s="407"/>
      <c r="AL24" s="407"/>
      <c r="AM24" s="407"/>
      <c r="AN24" s="407"/>
      <c r="AO24" s="407"/>
      <c r="AP24" s="407"/>
      <c r="AQ24" s="407"/>
      <c r="AR24" s="407"/>
      <c r="AS24" s="408" t="s">
        <v>30</v>
      </c>
      <c r="AT24" s="408"/>
      <c r="AU24" s="408"/>
      <c r="AV24" s="409"/>
    </row>
    <row r="25" spans="2:48" ht="24.75" customHeight="1">
      <c r="B25" s="395"/>
      <c r="C25" s="396"/>
      <c r="D25" s="396"/>
      <c r="E25" s="396"/>
      <c r="F25" s="396"/>
      <c r="G25" s="396"/>
      <c r="H25" s="412" t="s">
        <v>113</v>
      </c>
      <c r="I25" s="413"/>
      <c r="J25" s="413"/>
      <c r="K25" s="413"/>
      <c r="L25" s="413"/>
      <c r="M25" s="413"/>
      <c r="N25" s="414"/>
      <c r="O25" s="399" t="s">
        <v>12</v>
      </c>
      <c r="P25" s="400"/>
      <c r="Q25" s="400"/>
      <c r="R25" s="400"/>
      <c r="S25" s="401" t="e">
        <f>IF(VLOOKUP($AY$2,Data,31,FALSE)=0,"-",VLOOKUP($AY$2,Data,31,FALSE))</f>
        <v>#REF!</v>
      </c>
      <c r="T25" s="401"/>
      <c r="U25" s="401"/>
      <c r="V25" s="401"/>
      <c r="W25" s="401"/>
      <c r="X25" s="401"/>
      <c r="Y25" s="401"/>
      <c r="Z25" s="401"/>
      <c r="AA25" s="401"/>
      <c r="AB25" s="402" t="s">
        <v>31</v>
      </c>
      <c r="AC25" s="402"/>
      <c r="AD25" s="402"/>
      <c r="AE25" s="403"/>
      <c r="AF25" s="399" t="s">
        <v>13</v>
      </c>
      <c r="AG25" s="400"/>
      <c r="AH25" s="400"/>
      <c r="AI25" s="400"/>
      <c r="AJ25" s="401" t="e">
        <f>IF(VLOOKUP($AY$2,Data,28,FALSE)=0,"-",VLOOKUP($AY$2,Data,28,FALSE))</f>
        <v>#REF!</v>
      </c>
      <c r="AK25" s="401"/>
      <c r="AL25" s="401"/>
      <c r="AM25" s="401"/>
      <c r="AN25" s="401"/>
      <c r="AO25" s="401"/>
      <c r="AP25" s="401"/>
      <c r="AQ25" s="401"/>
      <c r="AR25" s="401"/>
      <c r="AS25" s="402" t="s">
        <v>32</v>
      </c>
      <c r="AT25" s="402"/>
      <c r="AU25" s="402"/>
      <c r="AV25" s="403"/>
    </row>
    <row r="26" spans="2:48" ht="24.75" customHeight="1">
      <c r="B26" s="397"/>
      <c r="C26" s="398"/>
      <c r="D26" s="398"/>
      <c r="E26" s="398"/>
      <c r="F26" s="398"/>
      <c r="G26" s="398"/>
      <c r="H26" s="389" t="s">
        <v>114</v>
      </c>
      <c r="I26" s="390"/>
      <c r="J26" s="390"/>
      <c r="K26" s="390"/>
      <c r="L26" s="390"/>
      <c r="M26" s="390"/>
      <c r="N26" s="391"/>
      <c r="O26" s="392" t="s">
        <v>12</v>
      </c>
      <c r="P26" s="393"/>
      <c r="Q26" s="393"/>
      <c r="R26" s="393"/>
      <c r="S26" s="404" t="e">
        <f>IF(VLOOKUP($AY$2,Data,32,FALSE)=0,"-",VLOOKUP($AY$2,Data,32,FALSE))</f>
        <v>#REF!</v>
      </c>
      <c r="T26" s="404"/>
      <c r="U26" s="404"/>
      <c r="V26" s="404"/>
      <c r="W26" s="404"/>
      <c r="X26" s="404"/>
      <c r="Y26" s="404"/>
      <c r="Z26" s="404"/>
      <c r="AA26" s="404"/>
      <c r="AB26" s="405" t="s">
        <v>31</v>
      </c>
      <c r="AC26" s="405"/>
      <c r="AD26" s="405"/>
      <c r="AE26" s="406"/>
      <c r="AF26" s="392" t="s">
        <v>13</v>
      </c>
      <c r="AG26" s="393"/>
      <c r="AH26" s="393"/>
      <c r="AI26" s="393"/>
      <c r="AJ26" s="404" t="e">
        <f>IF(VLOOKUP($AY$2,Data,29,FALSE)=0,"-",VLOOKUP($AY$2,Data,29,FALSE))</f>
        <v>#REF!</v>
      </c>
      <c r="AK26" s="404"/>
      <c r="AL26" s="404"/>
      <c r="AM26" s="404"/>
      <c r="AN26" s="404"/>
      <c r="AO26" s="404"/>
      <c r="AP26" s="404"/>
      <c r="AQ26" s="404"/>
      <c r="AR26" s="404"/>
      <c r="AS26" s="405" t="s">
        <v>32</v>
      </c>
      <c r="AT26" s="405"/>
      <c r="AU26" s="405"/>
      <c r="AV26" s="406"/>
    </row>
    <row r="27" spans="2:48" ht="24.75" customHeight="1">
      <c r="B27" s="380" t="s">
        <v>7</v>
      </c>
      <c r="C27" s="381"/>
      <c r="D27" s="381"/>
      <c r="E27" s="381"/>
      <c r="F27" s="381"/>
      <c r="G27" s="381"/>
      <c r="H27" s="381"/>
      <c r="I27" s="381"/>
      <c r="J27" s="381"/>
      <c r="K27" s="381"/>
      <c r="L27" s="381"/>
      <c r="M27" s="381"/>
      <c r="N27" s="382"/>
      <c r="O27" s="383" t="s">
        <v>12</v>
      </c>
      <c r="P27" s="384"/>
      <c r="Q27" s="384"/>
      <c r="R27" s="384"/>
      <c r="S27" s="388" t="e">
        <f>IF(VLOOKUP($AY$2,Data,34,FALSE)=0,"-",VLOOKUP($AY$2,Data,34,FALSE))</f>
        <v>#REF!</v>
      </c>
      <c r="T27" s="388"/>
      <c r="U27" s="388"/>
      <c r="V27" s="388"/>
      <c r="W27" s="388"/>
      <c r="X27" s="388"/>
      <c r="Y27" s="388"/>
      <c r="Z27" s="388"/>
      <c r="AA27" s="388"/>
      <c r="AB27" s="386" t="s">
        <v>29</v>
      </c>
      <c r="AC27" s="386"/>
      <c r="AD27" s="386"/>
      <c r="AE27" s="387"/>
      <c r="AF27" s="383" t="s">
        <v>13</v>
      </c>
      <c r="AG27" s="384"/>
      <c r="AH27" s="384"/>
      <c r="AI27" s="384"/>
      <c r="AJ27" s="388" t="e">
        <f>IF(VLOOKUP($AY$2,Data,33,FALSE)=0,"-",VLOOKUP($AY$2,Data,33,FALSE))</f>
        <v>#REF!</v>
      </c>
      <c r="AK27" s="388"/>
      <c r="AL27" s="388"/>
      <c r="AM27" s="388"/>
      <c r="AN27" s="388"/>
      <c r="AO27" s="388"/>
      <c r="AP27" s="388"/>
      <c r="AQ27" s="388"/>
      <c r="AR27" s="388"/>
      <c r="AS27" s="386" t="s">
        <v>30</v>
      </c>
      <c r="AT27" s="386"/>
      <c r="AU27" s="386"/>
      <c r="AV27" s="387"/>
    </row>
    <row r="28" spans="2:48" ht="24.75" customHeight="1">
      <c r="B28" s="380" t="s">
        <v>14</v>
      </c>
      <c r="C28" s="381"/>
      <c r="D28" s="381"/>
      <c r="E28" s="381"/>
      <c r="F28" s="381"/>
      <c r="G28" s="381"/>
      <c r="H28" s="381"/>
      <c r="I28" s="381"/>
      <c r="J28" s="381"/>
      <c r="K28" s="381"/>
      <c r="L28" s="381"/>
      <c r="M28" s="381"/>
      <c r="N28" s="382"/>
      <c r="O28" s="383" t="s">
        <v>12</v>
      </c>
      <c r="P28" s="384"/>
      <c r="Q28" s="384"/>
      <c r="R28" s="384"/>
      <c r="S28" s="388" t="e">
        <f>IF(VLOOKUP($AY$2,Data,38,FALSE)=0,"-",VLOOKUP($AY$2,Data,38,FALSE))</f>
        <v>#REF!</v>
      </c>
      <c r="T28" s="388"/>
      <c r="U28" s="388"/>
      <c r="V28" s="388"/>
      <c r="W28" s="388"/>
      <c r="X28" s="388"/>
      <c r="Y28" s="388"/>
      <c r="Z28" s="388"/>
      <c r="AA28" s="388"/>
      <c r="AB28" s="386" t="s">
        <v>33</v>
      </c>
      <c r="AC28" s="386"/>
      <c r="AD28" s="386"/>
      <c r="AE28" s="387"/>
      <c r="AF28" s="383" t="s">
        <v>13</v>
      </c>
      <c r="AG28" s="384"/>
      <c r="AH28" s="384"/>
      <c r="AI28" s="384"/>
      <c r="AJ28" s="388" t="e">
        <f>IF(VLOOKUP($AY$2,Data,35,FALSE)=0,"-",VLOOKUP($AY$2,Data,35,FALSE))</f>
        <v>#REF!</v>
      </c>
      <c r="AK28" s="388"/>
      <c r="AL28" s="388"/>
      <c r="AM28" s="388"/>
      <c r="AN28" s="388"/>
      <c r="AO28" s="388"/>
      <c r="AP28" s="388"/>
      <c r="AQ28" s="388"/>
      <c r="AR28" s="388"/>
      <c r="AS28" s="386" t="s">
        <v>34</v>
      </c>
      <c r="AT28" s="386"/>
      <c r="AU28" s="386"/>
      <c r="AV28" s="387"/>
    </row>
    <row r="29" spans="2:48" ht="24.75" customHeight="1">
      <c r="B29" s="380" t="s">
        <v>15</v>
      </c>
      <c r="C29" s="381"/>
      <c r="D29" s="381"/>
      <c r="E29" s="381"/>
      <c r="F29" s="381"/>
      <c r="G29" s="381"/>
      <c r="H29" s="381"/>
      <c r="I29" s="381"/>
      <c r="J29" s="381"/>
      <c r="K29" s="381"/>
      <c r="L29" s="381"/>
      <c r="M29" s="381"/>
      <c r="N29" s="382"/>
      <c r="O29" s="383" t="s">
        <v>12</v>
      </c>
      <c r="P29" s="384"/>
      <c r="Q29" s="384"/>
      <c r="R29" s="384"/>
      <c r="S29" s="388" t="e">
        <f>IF(VLOOKUP($AY$2,Data,39,FALSE)=0,"-",VLOOKUP($AY$2,Data,39,FALSE))</f>
        <v>#REF!</v>
      </c>
      <c r="T29" s="388"/>
      <c r="U29" s="388"/>
      <c r="V29" s="388"/>
      <c r="W29" s="388"/>
      <c r="X29" s="388"/>
      <c r="Y29" s="388"/>
      <c r="Z29" s="388"/>
      <c r="AA29" s="388"/>
      <c r="AB29" s="386" t="s">
        <v>29</v>
      </c>
      <c r="AC29" s="386"/>
      <c r="AD29" s="386"/>
      <c r="AE29" s="387"/>
      <c r="AF29" s="383" t="s">
        <v>13</v>
      </c>
      <c r="AG29" s="384"/>
      <c r="AH29" s="384"/>
      <c r="AI29" s="384"/>
      <c r="AJ29" s="388" t="e">
        <f>IF(VLOOKUP($AY$2,Data,36,FALSE)=0,"-",VLOOKUP($AY$2,Data,36,FALSE))</f>
        <v>#REF!</v>
      </c>
      <c r="AK29" s="388"/>
      <c r="AL29" s="388"/>
      <c r="AM29" s="388"/>
      <c r="AN29" s="388"/>
      <c r="AO29" s="388"/>
      <c r="AP29" s="388"/>
      <c r="AQ29" s="388"/>
      <c r="AR29" s="388"/>
      <c r="AS29" s="386" t="s">
        <v>30</v>
      </c>
      <c r="AT29" s="386"/>
      <c r="AU29" s="386"/>
      <c r="AV29" s="387"/>
    </row>
    <row r="30" spans="2:48" ht="24.75" customHeight="1">
      <c r="B30" s="374" t="s">
        <v>18</v>
      </c>
      <c r="C30" s="375"/>
      <c r="D30" s="375"/>
      <c r="E30" s="375"/>
      <c r="F30" s="375"/>
      <c r="G30" s="375"/>
      <c r="H30" s="375"/>
      <c r="I30" s="375"/>
      <c r="J30" s="375"/>
      <c r="K30" s="375"/>
      <c r="L30" s="375"/>
      <c r="M30" s="375"/>
      <c r="N30" s="376"/>
      <c r="O30" s="366" t="s">
        <v>12</v>
      </c>
      <c r="P30" s="367"/>
      <c r="Q30" s="367"/>
      <c r="R30" s="367"/>
      <c r="S30" s="407" t="e">
        <f>IF(VLOOKUP($AY$2,Data,40,FALSE)=0,"-",VLOOKUP($AY$2,Data,40,FALSE))</f>
        <v>#REF!</v>
      </c>
      <c r="T30" s="407"/>
      <c r="U30" s="407"/>
      <c r="V30" s="407"/>
      <c r="W30" s="407"/>
      <c r="X30" s="407"/>
      <c r="Y30" s="407"/>
      <c r="Z30" s="407"/>
      <c r="AA30" s="407"/>
      <c r="AB30" s="364" t="s">
        <v>29</v>
      </c>
      <c r="AC30" s="364"/>
      <c r="AD30" s="364"/>
      <c r="AE30" s="365"/>
      <c r="AF30" s="366" t="s">
        <v>13</v>
      </c>
      <c r="AG30" s="367"/>
      <c r="AH30" s="367"/>
      <c r="AI30" s="367"/>
      <c r="AJ30" s="407" t="e">
        <f>IF(VLOOKUP($AY$2,Data,37,FALSE)=0,"-",VLOOKUP($AY$2,Data,37,FALSE))</f>
        <v>#REF!</v>
      </c>
      <c r="AK30" s="407"/>
      <c r="AL30" s="407"/>
      <c r="AM30" s="407"/>
      <c r="AN30" s="407"/>
      <c r="AO30" s="407"/>
      <c r="AP30" s="407"/>
      <c r="AQ30" s="407"/>
      <c r="AR30" s="407"/>
      <c r="AS30" s="364" t="s">
        <v>30</v>
      </c>
      <c r="AT30" s="364"/>
      <c r="AU30" s="364"/>
      <c r="AV30" s="365"/>
    </row>
    <row r="31" spans="2:48" ht="33.75" customHeight="1">
      <c r="B31" s="374" t="s">
        <v>16</v>
      </c>
      <c r="C31" s="375"/>
      <c r="D31" s="375"/>
      <c r="E31" s="375"/>
      <c r="F31" s="375"/>
      <c r="G31" s="375"/>
      <c r="H31" s="375"/>
      <c r="I31" s="375"/>
      <c r="J31" s="375"/>
      <c r="K31" s="375"/>
      <c r="L31" s="375"/>
      <c r="M31" s="375"/>
      <c r="N31" s="376"/>
      <c r="O31" s="482" t="e">
        <f>IF(VLOOKUP($AY$2,Data,41,FALSE)=0,"-",VLOOKUP($AY$2,Data,41,FALSE))</f>
        <v>#REF!</v>
      </c>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row>
    <row r="32" spans="2:48" ht="21.75" customHeight="1">
      <c r="B32" s="380" t="s">
        <v>8</v>
      </c>
      <c r="C32" s="381"/>
      <c r="D32" s="381"/>
      <c r="E32" s="381"/>
      <c r="F32" s="381"/>
      <c r="G32" s="381"/>
      <c r="H32" s="381"/>
      <c r="I32" s="381"/>
      <c r="J32" s="381"/>
      <c r="K32" s="381"/>
      <c r="L32" s="381"/>
      <c r="M32" s="381"/>
      <c r="N32" s="382"/>
      <c r="O32" s="482" t="e">
        <f>IF(VLOOKUP($AY$2,Data,42,FALSE)=0,"-",VLOOKUP($AY$2,Data,42,FALSE))</f>
        <v>#REF!</v>
      </c>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4"/>
    </row>
    <row r="33" spans="2:48" ht="18" customHeight="1">
      <c r="B33" s="335" t="s">
        <v>2</v>
      </c>
      <c r="C33" s="369"/>
      <c r="D33" s="369"/>
      <c r="E33" s="369"/>
      <c r="F33" s="369"/>
      <c r="G33" s="369"/>
      <c r="H33" s="369"/>
      <c r="I33" s="369"/>
      <c r="J33" s="369"/>
      <c r="K33" s="369"/>
      <c r="L33" s="369"/>
      <c r="M33" s="369"/>
      <c r="N33" s="370"/>
      <c r="O33" s="341" t="s">
        <v>27</v>
      </c>
      <c r="P33" s="342"/>
      <c r="Q33" s="342"/>
      <c r="R33" s="342"/>
      <c r="S33" s="342"/>
      <c r="T33" s="342"/>
      <c r="U33" s="342"/>
      <c r="V33" s="343"/>
      <c r="W33" s="478" t="e">
        <f>VLOOKUP($AY$2,Data,43,FALSE)</f>
        <v>#REF!</v>
      </c>
      <c r="X33" s="479"/>
      <c r="Y33" s="479"/>
      <c r="Z33" s="479"/>
      <c r="AA33" s="479"/>
      <c r="AB33" s="479"/>
      <c r="AC33" s="479"/>
      <c r="AD33" s="479"/>
      <c r="AE33" s="480"/>
      <c r="AF33" s="344" t="s">
        <v>28</v>
      </c>
      <c r="AG33" s="342"/>
      <c r="AH33" s="342"/>
      <c r="AI33" s="342"/>
      <c r="AJ33" s="342"/>
      <c r="AK33" s="342"/>
      <c r="AL33" s="342"/>
      <c r="AM33" s="343"/>
      <c r="AN33" s="478" t="e">
        <f>VLOOKUP($AY$2,Data,44,FALSE)</f>
        <v>#REF!</v>
      </c>
      <c r="AO33" s="479"/>
      <c r="AP33" s="479"/>
      <c r="AQ33" s="479"/>
      <c r="AR33" s="479"/>
      <c r="AS33" s="479"/>
      <c r="AT33" s="479"/>
      <c r="AU33" s="479"/>
      <c r="AV33" s="481"/>
    </row>
    <row r="34" spans="2:48" ht="18" customHeight="1">
      <c r="B34" s="371"/>
      <c r="C34" s="372"/>
      <c r="D34" s="372"/>
      <c r="E34" s="372"/>
      <c r="F34" s="372"/>
      <c r="G34" s="372"/>
      <c r="H34" s="372"/>
      <c r="I34" s="372"/>
      <c r="J34" s="372"/>
      <c r="K34" s="372"/>
      <c r="L34" s="372"/>
      <c r="M34" s="372"/>
      <c r="N34" s="373"/>
      <c r="O34" s="345" t="s">
        <v>0</v>
      </c>
      <c r="P34" s="346"/>
      <c r="Q34" s="346"/>
      <c r="R34" s="346"/>
      <c r="S34" s="346"/>
      <c r="T34" s="346"/>
      <c r="U34" s="346"/>
      <c r="V34" s="347"/>
      <c r="W34" s="485" t="e">
        <f>VLOOKUP($AY$2,Data,45,FALSE)</f>
        <v>#REF!</v>
      </c>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 customHeight="1">
      <c r="B35" s="335" t="s">
        <v>3</v>
      </c>
      <c r="C35" s="336"/>
      <c r="D35" s="336"/>
      <c r="E35" s="336"/>
      <c r="F35" s="336"/>
      <c r="G35" s="336"/>
      <c r="H35" s="336"/>
      <c r="I35" s="336"/>
      <c r="J35" s="336"/>
      <c r="K35" s="336"/>
      <c r="L35" s="336"/>
      <c r="M35" s="336"/>
      <c r="N35" s="337"/>
      <c r="O35" s="341" t="s">
        <v>27</v>
      </c>
      <c r="P35" s="342"/>
      <c r="Q35" s="342"/>
      <c r="R35" s="342"/>
      <c r="S35" s="342"/>
      <c r="T35" s="342"/>
      <c r="U35" s="342"/>
      <c r="V35" s="343"/>
      <c r="W35" s="478" t="e">
        <f>VLOOKUP($AY$2,Data,46,FALSE)</f>
        <v>#REF!</v>
      </c>
      <c r="X35" s="479"/>
      <c r="Y35" s="479"/>
      <c r="Z35" s="479"/>
      <c r="AA35" s="479"/>
      <c r="AB35" s="479"/>
      <c r="AC35" s="479"/>
      <c r="AD35" s="479"/>
      <c r="AE35" s="480"/>
      <c r="AF35" s="344" t="s">
        <v>28</v>
      </c>
      <c r="AG35" s="342"/>
      <c r="AH35" s="342"/>
      <c r="AI35" s="342"/>
      <c r="AJ35" s="342"/>
      <c r="AK35" s="342"/>
      <c r="AL35" s="342"/>
      <c r="AM35" s="343"/>
      <c r="AN35" s="478" t="e">
        <f>VLOOKUP($AY$2,Data,47,FALSE)</f>
        <v>#REF!</v>
      </c>
      <c r="AO35" s="479"/>
      <c r="AP35" s="479"/>
      <c r="AQ35" s="479"/>
      <c r="AR35" s="479"/>
      <c r="AS35" s="479"/>
      <c r="AT35" s="479"/>
      <c r="AU35" s="479"/>
      <c r="AV35" s="481"/>
    </row>
    <row r="36" spans="2:48" ht="18" customHeight="1">
      <c r="B36" s="338"/>
      <c r="C36" s="339"/>
      <c r="D36" s="339"/>
      <c r="E36" s="339"/>
      <c r="F36" s="339"/>
      <c r="G36" s="339"/>
      <c r="H36" s="339"/>
      <c r="I36" s="339"/>
      <c r="J36" s="339"/>
      <c r="K36" s="339"/>
      <c r="L36" s="339"/>
      <c r="M36" s="339"/>
      <c r="N36" s="340"/>
      <c r="O36" s="345" t="s">
        <v>0</v>
      </c>
      <c r="P36" s="346"/>
      <c r="Q36" s="346"/>
      <c r="R36" s="346"/>
      <c r="S36" s="346"/>
      <c r="T36" s="346"/>
      <c r="U36" s="346"/>
      <c r="V36" s="347"/>
      <c r="W36" s="485" t="e">
        <f>VLOOKUP($AY$2,Data,48,FALSE)</f>
        <v>#REF!</v>
      </c>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 customHeight="1">
      <c r="B37" s="351" t="s">
        <v>1</v>
      </c>
      <c r="C37" s="336"/>
      <c r="D37" s="336"/>
      <c r="E37" s="336"/>
      <c r="F37" s="336"/>
      <c r="G37" s="336"/>
      <c r="H37" s="336"/>
      <c r="I37" s="336"/>
      <c r="J37" s="336"/>
      <c r="K37" s="336"/>
      <c r="L37" s="336"/>
      <c r="M37" s="336"/>
      <c r="N37" s="337"/>
      <c r="O37" s="488" t="e">
        <f>VLOOKUP($AY$2,Data,49,FALSE)</f>
        <v>#REF!</v>
      </c>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90"/>
    </row>
    <row r="38" spans="2:48" ht="18" customHeight="1">
      <c r="B38" s="352"/>
      <c r="C38" s="353"/>
      <c r="D38" s="353"/>
      <c r="E38" s="353"/>
      <c r="F38" s="353"/>
      <c r="G38" s="353"/>
      <c r="H38" s="353"/>
      <c r="I38" s="353"/>
      <c r="J38" s="353"/>
      <c r="K38" s="353"/>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60"/>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3"/>
    </row>
    <row r="41" spans="2:48" ht="18" customHeight="1">
      <c r="B41" s="352"/>
      <c r="C41" s="353"/>
      <c r="D41" s="353"/>
      <c r="E41" s="353"/>
      <c r="F41" s="353"/>
      <c r="G41" s="353"/>
      <c r="H41" s="353"/>
      <c r="I41" s="353"/>
      <c r="J41" s="353"/>
      <c r="K41" s="353"/>
      <c r="L41" s="353"/>
      <c r="M41" s="353"/>
      <c r="N41" s="354"/>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2"/>
    </row>
    <row r="42" spans="2:48" ht="18" customHeight="1">
      <c r="B42" s="333" t="s">
        <v>20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row>
    <row r="43" spans="2:48" ht="18" customHeight="1">
      <c r="B43" s="334" t="s">
        <v>48</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sheetData>
  <sheetProtection/>
  <mergeCells count="154">
    <mergeCell ref="H26:N26"/>
    <mergeCell ref="S24:AA24"/>
    <mergeCell ref="H24:N24"/>
    <mergeCell ref="O22:R22"/>
    <mergeCell ref="S25:AA25"/>
    <mergeCell ref="O24:R24"/>
    <mergeCell ref="H22:N22"/>
    <mergeCell ref="AB18:AE18"/>
    <mergeCell ref="AS16:AV16"/>
    <mergeCell ref="B21:G23"/>
    <mergeCell ref="O23:R23"/>
    <mergeCell ref="S23:AA23"/>
    <mergeCell ref="AB21:AE21"/>
    <mergeCell ref="AB22:AE22"/>
    <mergeCell ref="H23:N23"/>
    <mergeCell ref="AK17:AQ17"/>
    <mergeCell ref="AF22:AI22"/>
    <mergeCell ref="B6:N6"/>
    <mergeCell ref="O16:R16"/>
    <mergeCell ref="O17:R17"/>
    <mergeCell ref="O6:AV6"/>
    <mergeCell ref="AB16:AE16"/>
    <mergeCell ref="AS15:AV15"/>
    <mergeCell ref="AF15:AI15"/>
    <mergeCell ref="AF16:AI16"/>
    <mergeCell ref="AF17:AI17"/>
    <mergeCell ref="H17:N17"/>
    <mergeCell ref="O31:AV31"/>
    <mergeCell ref="AB23:AE23"/>
    <mergeCell ref="AS22:AV22"/>
    <mergeCell ref="AS26:AV26"/>
    <mergeCell ref="AJ23:AR23"/>
    <mergeCell ref="AJ24:AR24"/>
    <mergeCell ref="O26:R26"/>
    <mergeCell ref="S28:AA28"/>
    <mergeCell ref="AJ26:AR26"/>
    <mergeCell ref="AF29:AI29"/>
    <mergeCell ref="O30:R30"/>
    <mergeCell ref="O25:R25"/>
    <mergeCell ref="AB24:AE24"/>
    <mergeCell ref="O20:R20"/>
    <mergeCell ref="O21:R21"/>
    <mergeCell ref="AB27:AE27"/>
    <mergeCell ref="AB28:AE28"/>
    <mergeCell ref="AB29:AE29"/>
    <mergeCell ref="O36:V36"/>
    <mergeCell ref="O35:V35"/>
    <mergeCell ref="AF28:AI28"/>
    <mergeCell ref="O32:AV32"/>
    <mergeCell ref="AS30:AV30"/>
    <mergeCell ref="W36:AV36"/>
    <mergeCell ref="S30:AA30"/>
    <mergeCell ref="AF30:AI30"/>
    <mergeCell ref="AB30:AE30"/>
    <mergeCell ref="AJ30:AR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8:AV18"/>
    <mergeCell ref="AJ18:AR18"/>
    <mergeCell ref="S21:AA21"/>
    <mergeCell ref="AJ22:AR22"/>
    <mergeCell ref="AF18:AI18"/>
    <mergeCell ref="AF19:AI19"/>
    <mergeCell ref="AS21:AV21"/>
    <mergeCell ref="AF20:AI20"/>
    <mergeCell ref="AS20:AV20"/>
    <mergeCell ref="AJ20:AR20"/>
    <mergeCell ref="W35:AE35"/>
    <mergeCell ref="AF33:AM33"/>
    <mergeCell ref="AF23:AI23"/>
    <mergeCell ref="AF24:AI24"/>
    <mergeCell ref="AF25:AI25"/>
    <mergeCell ref="AF27:AI27"/>
    <mergeCell ref="S29:AA29"/>
    <mergeCell ref="AB26:AE26"/>
    <mergeCell ref="AJ27:AR27"/>
    <mergeCell ref="AF26:AI26"/>
    <mergeCell ref="AS17:AV17"/>
    <mergeCell ref="AB17:AE17"/>
    <mergeCell ref="W33:AE33"/>
    <mergeCell ref="AN33:AV33"/>
    <mergeCell ref="AS28:AV28"/>
    <mergeCell ref="AS29:AV29"/>
    <mergeCell ref="S18:AA18"/>
    <mergeCell ref="AB20:AE20"/>
    <mergeCell ref="AB19:AE19"/>
    <mergeCell ref="S27:AA27"/>
    <mergeCell ref="AS19:AV19"/>
    <mergeCell ref="AB25:AE25"/>
    <mergeCell ref="AJ19:AR19"/>
    <mergeCell ref="S19:AA19"/>
    <mergeCell ref="S22:AA22"/>
    <mergeCell ref="AJ21:AR21"/>
    <mergeCell ref="AS24:AV24"/>
    <mergeCell ref="AS23:AV23"/>
    <mergeCell ref="AS25:AV25"/>
    <mergeCell ref="AJ16:AR16"/>
    <mergeCell ref="S16:AA16"/>
    <mergeCell ref="B32:N32"/>
    <mergeCell ref="AF21:AI21"/>
    <mergeCell ref="H21:N21"/>
    <mergeCell ref="AJ29:AR29"/>
    <mergeCell ref="H19:N19"/>
    <mergeCell ref="B31:N31"/>
    <mergeCell ref="O28:R28"/>
    <mergeCell ref="O29:R29"/>
    <mergeCell ref="O41:AV41"/>
    <mergeCell ref="B37:N41"/>
    <mergeCell ref="O40:AV40"/>
    <mergeCell ref="S20:AA20"/>
    <mergeCell ref="AS27:AV27"/>
    <mergeCell ref="S26:AA26"/>
    <mergeCell ref="B15:G20"/>
    <mergeCell ref="O19:R19"/>
    <mergeCell ref="H20:N20"/>
    <mergeCell ref="AJ15:AR15"/>
    <mergeCell ref="H16:N16"/>
    <mergeCell ref="B9:N10"/>
    <mergeCell ref="AB15:AE15"/>
    <mergeCell ref="T17:Z17"/>
    <mergeCell ref="O9:AV10"/>
    <mergeCell ref="B13:N14"/>
    <mergeCell ref="O13:AV14"/>
    <mergeCell ref="H15:N15"/>
    <mergeCell ref="S15:AA15"/>
    <mergeCell ref="O15:R15"/>
    <mergeCell ref="B11:N12"/>
    <mergeCell ref="O11:AV12"/>
    <mergeCell ref="O27:R27"/>
    <mergeCell ref="B2:AV2"/>
    <mergeCell ref="B7:N8"/>
    <mergeCell ref="B4:N5"/>
    <mergeCell ref="O7:AV8"/>
    <mergeCell ref="O4:AV5"/>
    <mergeCell ref="H18:N18"/>
    <mergeCell ref="O18:R18"/>
  </mergeCells>
  <printOptions horizontalCentered="1"/>
  <pageMargins left="0.3937007874015748" right="0.3937007874015748" top="0.41" bottom="0.26" header="0.35" footer="0.24"/>
  <pageSetup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140" t="s">
        <v>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X2" s="11" t="s">
        <v>43</v>
      </c>
      <c r="AY2" s="12">
        <v>13</v>
      </c>
    </row>
    <row r="3" spans="45:48" ht="9.75" customHeight="1">
      <c r="AS3" s="3"/>
      <c r="AT3" s="3"/>
      <c r="AU3" s="3"/>
      <c r="AV3" s="2"/>
    </row>
    <row r="4" spans="2:48" ht="15.75" customHeight="1">
      <c r="B4" s="465" t="s">
        <v>111</v>
      </c>
      <c r="C4" s="466"/>
      <c r="D4" s="466"/>
      <c r="E4" s="466"/>
      <c r="F4" s="466"/>
      <c r="G4" s="466"/>
      <c r="H4" s="466"/>
      <c r="I4" s="466"/>
      <c r="J4" s="466"/>
      <c r="K4" s="466"/>
      <c r="L4" s="466"/>
      <c r="M4" s="466"/>
      <c r="N4" s="467"/>
      <c r="O4" s="465" t="e">
        <f>VLOOKUP($AY$2,Data,3,FALSE)</f>
        <v>#REF!</v>
      </c>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7"/>
    </row>
    <row r="5" spans="2:48" ht="15.75" customHeight="1">
      <c r="B5" s="468"/>
      <c r="C5" s="469"/>
      <c r="D5" s="469"/>
      <c r="E5" s="469"/>
      <c r="F5" s="469"/>
      <c r="G5" s="469"/>
      <c r="H5" s="469"/>
      <c r="I5" s="469"/>
      <c r="J5" s="469"/>
      <c r="K5" s="469"/>
      <c r="L5" s="469"/>
      <c r="M5" s="469"/>
      <c r="N5" s="470"/>
      <c r="O5" s="468"/>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70"/>
    </row>
    <row r="6" spans="2:48" ht="23.25" customHeight="1">
      <c r="B6" s="471" t="s">
        <v>23</v>
      </c>
      <c r="C6" s="472"/>
      <c r="D6" s="472"/>
      <c r="E6" s="472"/>
      <c r="F6" s="472"/>
      <c r="G6" s="472"/>
      <c r="H6" s="472"/>
      <c r="I6" s="472"/>
      <c r="J6" s="472"/>
      <c r="K6" s="472"/>
      <c r="L6" s="472"/>
      <c r="M6" s="472"/>
      <c r="N6" s="473"/>
      <c r="O6" s="474" t="e">
        <f>VLOOKUP($AY$2,Data,4,FALSE)</f>
        <v>#REF!</v>
      </c>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6"/>
    </row>
    <row r="7" spans="2:48" ht="18" customHeight="1">
      <c r="B7" s="335" t="s">
        <v>26</v>
      </c>
      <c r="C7" s="336"/>
      <c r="D7" s="336"/>
      <c r="E7" s="336"/>
      <c r="F7" s="336"/>
      <c r="G7" s="336"/>
      <c r="H7" s="336"/>
      <c r="I7" s="336"/>
      <c r="J7" s="336"/>
      <c r="K7" s="336"/>
      <c r="L7" s="336"/>
      <c r="M7" s="336"/>
      <c r="N7" s="337"/>
      <c r="O7" s="465" t="e">
        <f>VLOOKUP($AY$2,Data,5,FALSE)&amp;VLOOKUP($AY$2,Data,6,FALSE)</f>
        <v>#REF!</v>
      </c>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7"/>
    </row>
    <row r="8" spans="2:48" ht="18" customHeight="1">
      <c r="B8" s="338"/>
      <c r="C8" s="339"/>
      <c r="D8" s="339"/>
      <c r="E8" s="339"/>
      <c r="F8" s="339"/>
      <c r="G8" s="339"/>
      <c r="H8" s="339"/>
      <c r="I8" s="339"/>
      <c r="J8" s="339"/>
      <c r="K8" s="339"/>
      <c r="L8" s="339"/>
      <c r="M8" s="339"/>
      <c r="N8" s="340"/>
      <c r="O8" s="468"/>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35" t="s">
        <v>24</v>
      </c>
      <c r="C9" s="336"/>
      <c r="D9" s="336"/>
      <c r="E9" s="336"/>
      <c r="F9" s="336"/>
      <c r="G9" s="336"/>
      <c r="H9" s="336"/>
      <c r="I9" s="336"/>
      <c r="J9" s="336"/>
      <c r="K9" s="336"/>
      <c r="L9" s="336"/>
      <c r="M9" s="336"/>
      <c r="N9" s="337"/>
      <c r="O9" s="465" t="e">
        <f>VLOOKUP($AY$2,Data,7,FALSE)</f>
        <v>#REF!</v>
      </c>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7"/>
    </row>
    <row r="10" spans="2:48" ht="17.25" customHeight="1">
      <c r="B10" s="338"/>
      <c r="C10" s="339"/>
      <c r="D10" s="339"/>
      <c r="E10" s="339"/>
      <c r="F10" s="339"/>
      <c r="G10" s="339"/>
      <c r="H10" s="339"/>
      <c r="I10" s="339"/>
      <c r="J10" s="339"/>
      <c r="K10" s="339"/>
      <c r="L10" s="339"/>
      <c r="M10" s="339"/>
      <c r="N10" s="340"/>
      <c r="O10" s="468"/>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70"/>
    </row>
    <row r="11" spans="2:48" ht="15.75" customHeight="1">
      <c r="B11" s="351" t="s">
        <v>112</v>
      </c>
      <c r="C11" s="336"/>
      <c r="D11" s="336"/>
      <c r="E11" s="336"/>
      <c r="F11" s="336"/>
      <c r="G11" s="336"/>
      <c r="H11" s="336"/>
      <c r="I11" s="336"/>
      <c r="J11" s="336"/>
      <c r="K11" s="336"/>
      <c r="L11" s="336"/>
      <c r="M11" s="336"/>
      <c r="N11" s="337"/>
      <c r="O11" s="491" t="e">
        <f>VLOOKUP($AY$2,Data,8,FALSE)</f>
        <v>#REF!</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492"/>
    </row>
    <row r="12" spans="2:48" ht="15.75" customHeight="1">
      <c r="B12" s="338"/>
      <c r="C12" s="339"/>
      <c r="D12" s="339"/>
      <c r="E12" s="339"/>
      <c r="F12" s="339"/>
      <c r="G12" s="339"/>
      <c r="H12" s="339"/>
      <c r="I12" s="339"/>
      <c r="J12" s="339"/>
      <c r="K12" s="339"/>
      <c r="L12" s="339"/>
      <c r="M12" s="339"/>
      <c r="N12" s="340"/>
      <c r="O12" s="493"/>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5"/>
    </row>
    <row r="13" spans="2:48" ht="18" customHeight="1">
      <c r="B13" s="447" t="s">
        <v>115</v>
      </c>
      <c r="C13" s="448"/>
      <c r="D13" s="448"/>
      <c r="E13" s="448"/>
      <c r="F13" s="448"/>
      <c r="G13" s="448"/>
      <c r="H13" s="448"/>
      <c r="I13" s="448"/>
      <c r="J13" s="448"/>
      <c r="K13" s="448"/>
      <c r="L13" s="448"/>
      <c r="M13" s="448"/>
      <c r="N13" s="449"/>
      <c r="O13" s="453" t="e">
        <f>VLOOKUP($AY$2,Data,2,FALSE)</f>
        <v>#REF!</v>
      </c>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5"/>
    </row>
    <row r="14" spans="2:48" ht="18" customHeight="1">
      <c r="B14" s="450"/>
      <c r="C14" s="451"/>
      <c r="D14" s="451"/>
      <c r="E14" s="451"/>
      <c r="F14" s="451"/>
      <c r="G14" s="451"/>
      <c r="H14" s="451"/>
      <c r="I14" s="451"/>
      <c r="J14" s="451"/>
      <c r="K14" s="451"/>
      <c r="L14" s="451"/>
      <c r="M14" s="451"/>
      <c r="N14" s="452"/>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8"/>
    </row>
    <row r="15" spans="2:48" ht="24.75" customHeight="1">
      <c r="B15" s="335" t="s">
        <v>9</v>
      </c>
      <c r="C15" s="336"/>
      <c r="D15" s="336"/>
      <c r="E15" s="336"/>
      <c r="F15" s="336"/>
      <c r="G15" s="444"/>
      <c r="H15" s="415" t="s">
        <v>4</v>
      </c>
      <c r="I15" s="416"/>
      <c r="J15" s="416"/>
      <c r="K15" s="416"/>
      <c r="L15" s="416"/>
      <c r="M15" s="416"/>
      <c r="N15" s="417"/>
      <c r="O15" s="366" t="s">
        <v>12</v>
      </c>
      <c r="P15" s="367"/>
      <c r="Q15" s="367"/>
      <c r="R15" s="367"/>
      <c r="S15" s="430" t="e">
        <f>IF(VLOOKUP($AY$2,Data,10,FALSE)=0,"-",VLOOKUP($AY$2,Data,10,FALSE))</f>
        <v>#REF!</v>
      </c>
      <c r="T15" s="430"/>
      <c r="U15" s="430"/>
      <c r="V15" s="430"/>
      <c r="W15" s="430"/>
      <c r="X15" s="430"/>
      <c r="Y15" s="430"/>
      <c r="Z15" s="430"/>
      <c r="AA15" s="430"/>
      <c r="AB15" s="430"/>
      <c r="AC15" s="430"/>
      <c r="AD15" s="430"/>
      <c r="AE15" s="431"/>
      <c r="AF15" s="366" t="s">
        <v>13</v>
      </c>
      <c r="AG15" s="367"/>
      <c r="AH15" s="367"/>
      <c r="AI15" s="367"/>
      <c r="AJ15" s="430" t="e">
        <f>IF(VLOOKUP($AY$2,Data,9,FALSE)=0,"-",VLOOKUP($AY$2,Data,9,FALSE))</f>
        <v>#REF!</v>
      </c>
      <c r="AK15" s="430"/>
      <c r="AL15" s="430"/>
      <c r="AM15" s="430"/>
      <c r="AN15" s="430"/>
      <c r="AO15" s="430"/>
      <c r="AP15" s="430"/>
      <c r="AQ15" s="430"/>
      <c r="AR15" s="430"/>
      <c r="AS15" s="430"/>
      <c r="AT15" s="430"/>
      <c r="AU15" s="430"/>
      <c r="AV15" s="431"/>
    </row>
    <row r="16" spans="2:48" ht="24.75" customHeight="1">
      <c r="B16" s="352"/>
      <c r="C16" s="353"/>
      <c r="D16" s="353"/>
      <c r="E16" s="353"/>
      <c r="F16" s="353"/>
      <c r="G16" s="445"/>
      <c r="H16" s="412" t="s">
        <v>5</v>
      </c>
      <c r="I16" s="413"/>
      <c r="J16" s="413"/>
      <c r="K16" s="413"/>
      <c r="L16" s="413"/>
      <c r="M16" s="413"/>
      <c r="N16" s="414"/>
      <c r="O16" s="399" t="s">
        <v>12</v>
      </c>
      <c r="P16" s="400"/>
      <c r="Q16" s="400"/>
      <c r="R16" s="400"/>
      <c r="S16" s="401" t="e">
        <f>IF(VLOOKUP($AY$2,Data,16,FALSE)=0,"-",VLOOKUP($AY$2,Data,16,FALSE))</f>
        <v>#REF!</v>
      </c>
      <c r="T16" s="401"/>
      <c r="U16" s="401"/>
      <c r="V16" s="401"/>
      <c r="W16" s="401"/>
      <c r="X16" s="401"/>
      <c r="Y16" s="401"/>
      <c r="Z16" s="401"/>
      <c r="AA16" s="401"/>
      <c r="AB16" s="402" t="s">
        <v>29</v>
      </c>
      <c r="AC16" s="402"/>
      <c r="AD16" s="402"/>
      <c r="AE16" s="403"/>
      <c r="AF16" s="399" t="s">
        <v>13</v>
      </c>
      <c r="AG16" s="400"/>
      <c r="AH16" s="400"/>
      <c r="AI16" s="400"/>
      <c r="AJ16" s="401" t="e">
        <f>IF(VLOOKUP($AY$2,Data,11,FALSE)=0,"-",VLOOKUP($AY$2,Data,11,FALSE))</f>
        <v>#REF!</v>
      </c>
      <c r="AK16" s="401"/>
      <c r="AL16" s="401"/>
      <c r="AM16" s="401"/>
      <c r="AN16" s="401"/>
      <c r="AO16" s="401"/>
      <c r="AP16" s="401"/>
      <c r="AQ16" s="401"/>
      <c r="AR16" s="401"/>
      <c r="AS16" s="402" t="s">
        <v>30</v>
      </c>
      <c r="AT16" s="402"/>
      <c r="AU16" s="402"/>
      <c r="AV16" s="403"/>
    </row>
    <row r="17" spans="2:48" ht="24.75" customHeight="1">
      <c r="B17" s="352"/>
      <c r="C17" s="353"/>
      <c r="D17" s="353"/>
      <c r="E17" s="353"/>
      <c r="F17" s="353"/>
      <c r="G17" s="445"/>
      <c r="H17" s="433" t="s">
        <v>19</v>
      </c>
      <c r="I17" s="434"/>
      <c r="J17" s="434"/>
      <c r="K17" s="434"/>
      <c r="L17" s="434"/>
      <c r="M17" s="434"/>
      <c r="N17" s="435"/>
      <c r="O17" s="419" t="s">
        <v>12</v>
      </c>
      <c r="P17" s="420"/>
      <c r="Q17" s="420"/>
      <c r="R17" s="420"/>
      <c r="S17" s="13" t="s">
        <v>44</v>
      </c>
      <c r="T17" s="477" t="e">
        <f>IF(VLOOKUP($AY$2,Data,17,FALSE)=0,"-",VLOOKUP($AY$2,Data,17,FALSE))</f>
        <v>#REF!</v>
      </c>
      <c r="U17" s="477"/>
      <c r="V17" s="477"/>
      <c r="W17" s="477"/>
      <c r="X17" s="477"/>
      <c r="Y17" s="477"/>
      <c r="Z17" s="477"/>
      <c r="AA17" s="13" t="s">
        <v>45</v>
      </c>
      <c r="AB17" s="402" t="s">
        <v>29</v>
      </c>
      <c r="AC17" s="402"/>
      <c r="AD17" s="402"/>
      <c r="AE17" s="403"/>
      <c r="AF17" s="419" t="s">
        <v>13</v>
      </c>
      <c r="AG17" s="420"/>
      <c r="AH17" s="420"/>
      <c r="AI17" s="420"/>
      <c r="AJ17" s="13" t="s">
        <v>46</v>
      </c>
      <c r="AK17" s="477" t="e">
        <f>IF(VLOOKUP($AY$2,Data,12,FALSE)=0,"-",VLOOKUP($AY$2,Data,12,FALSE))</f>
        <v>#REF!</v>
      </c>
      <c r="AL17" s="477"/>
      <c r="AM17" s="477"/>
      <c r="AN17" s="477"/>
      <c r="AO17" s="477"/>
      <c r="AP17" s="477"/>
      <c r="AQ17" s="477"/>
      <c r="AR17" s="13" t="s">
        <v>47</v>
      </c>
      <c r="AS17" s="402" t="s">
        <v>30</v>
      </c>
      <c r="AT17" s="402"/>
      <c r="AU17" s="402"/>
      <c r="AV17" s="403"/>
    </row>
    <row r="18" spans="2:48" ht="24.75" customHeight="1">
      <c r="B18" s="352"/>
      <c r="C18" s="353"/>
      <c r="D18" s="353"/>
      <c r="E18" s="353"/>
      <c r="F18" s="353"/>
      <c r="G18" s="445"/>
      <c r="H18" s="427" t="s">
        <v>6</v>
      </c>
      <c r="I18" s="428"/>
      <c r="J18" s="428"/>
      <c r="K18" s="428"/>
      <c r="L18" s="428"/>
      <c r="M18" s="428"/>
      <c r="N18" s="429"/>
      <c r="O18" s="419" t="s">
        <v>12</v>
      </c>
      <c r="P18" s="420"/>
      <c r="Q18" s="420"/>
      <c r="R18" s="420"/>
      <c r="S18" s="477" t="e">
        <f>IF(VLOOKUP($AY$2,Data,18,FALSE)=0,"-",VLOOKUP($AY$2,Data,18,FALSE))</f>
        <v>#REF!</v>
      </c>
      <c r="T18" s="477"/>
      <c r="U18" s="477"/>
      <c r="V18" s="477"/>
      <c r="W18" s="477"/>
      <c r="X18" s="477"/>
      <c r="Y18" s="477"/>
      <c r="Z18" s="477"/>
      <c r="AA18" s="477"/>
      <c r="AB18" s="425"/>
      <c r="AC18" s="425"/>
      <c r="AD18" s="425"/>
      <c r="AE18" s="426"/>
      <c r="AF18" s="419" t="s">
        <v>13</v>
      </c>
      <c r="AG18" s="420"/>
      <c r="AH18" s="420"/>
      <c r="AI18" s="420"/>
      <c r="AJ18" s="477" t="e">
        <f>IF(VLOOKUP($AY$2,Data,13,FALSE)=0,"-",VLOOKUP($AY$2,Data,13,FALSE))</f>
        <v>#REF!</v>
      </c>
      <c r="AK18" s="477"/>
      <c r="AL18" s="477"/>
      <c r="AM18" s="477"/>
      <c r="AN18" s="477"/>
      <c r="AO18" s="477"/>
      <c r="AP18" s="477"/>
      <c r="AQ18" s="477"/>
      <c r="AR18" s="477"/>
      <c r="AS18" s="425"/>
      <c r="AT18" s="425"/>
      <c r="AU18" s="425"/>
      <c r="AV18" s="426"/>
    </row>
    <row r="19" spans="2:48" ht="24.75" customHeight="1">
      <c r="B19" s="352"/>
      <c r="C19" s="353"/>
      <c r="D19" s="353"/>
      <c r="E19" s="353"/>
      <c r="F19" s="353"/>
      <c r="G19" s="445"/>
      <c r="H19" s="427" t="s">
        <v>113</v>
      </c>
      <c r="I19" s="428"/>
      <c r="J19" s="428"/>
      <c r="K19" s="428"/>
      <c r="L19" s="428"/>
      <c r="M19" s="428"/>
      <c r="N19" s="429"/>
      <c r="O19" s="419" t="s">
        <v>12</v>
      </c>
      <c r="P19" s="420"/>
      <c r="Q19" s="420"/>
      <c r="R19" s="420"/>
      <c r="S19" s="477" t="e">
        <f>IF(VLOOKUP($AY$2,Data,19,FALSE)=0,"-",VLOOKUP($AY$2,Data,19,FALSE))</f>
        <v>#REF!</v>
      </c>
      <c r="T19" s="477"/>
      <c r="U19" s="477"/>
      <c r="V19" s="477"/>
      <c r="W19" s="477"/>
      <c r="X19" s="477"/>
      <c r="Y19" s="477"/>
      <c r="Z19" s="477"/>
      <c r="AA19" s="477"/>
      <c r="AB19" s="421" t="s">
        <v>31</v>
      </c>
      <c r="AC19" s="421"/>
      <c r="AD19" s="421"/>
      <c r="AE19" s="422"/>
      <c r="AF19" s="419" t="s">
        <v>13</v>
      </c>
      <c r="AG19" s="420"/>
      <c r="AH19" s="420"/>
      <c r="AI19" s="420"/>
      <c r="AJ19" s="477" t="e">
        <f>IF(VLOOKUP($AY$2,Data,14,FALSE)=0,"-",VLOOKUP($AY$2,Data,14,FALSE))</f>
        <v>#REF!</v>
      </c>
      <c r="AK19" s="477"/>
      <c r="AL19" s="477"/>
      <c r="AM19" s="477"/>
      <c r="AN19" s="477"/>
      <c r="AO19" s="477"/>
      <c r="AP19" s="477"/>
      <c r="AQ19" s="477"/>
      <c r="AR19" s="477"/>
      <c r="AS19" s="421" t="s">
        <v>32</v>
      </c>
      <c r="AT19" s="421"/>
      <c r="AU19" s="421"/>
      <c r="AV19" s="422"/>
    </row>
    <row r="20" spans="2:48" ht="24.75" customHeight="1">
      <c r="B20" s="338"/>
      <c r="C20" s="339"/>
      <c r="D20" s="339"/>
      <c r="E20" s="339"/>
      <c r="F20" s="339"/>
      <c r="G20" s="446"/>
      <c r="H20" s="389" t="s">
        <v>114</v>
      </c>
      <c r="I20" s="390"/>
      <c r="J20" s="390"/>
      <c r="K20" s="390"/>
      <c r="L20" s="390"/>
      <c r="M20" s="390"/>
      <c r="N20" s="391"/>
      <c r="O20" s="392" t="s">
        <v>12</v>
      </c>
      <c r="P20" s="393"/>
      <c r="Q20" s="393"/>
      <c r="R20" s="393"/>
      <c r="S20" s="404" t="e">
        <f>IF(VLOOKUP($AY$2,Data,20,FALSE)=0,"-",VLOOKUP($AY$2,Data,20,FALSE))</f>
        <v>#REF!</v>
      </c>
      <c r="T20" s="404"/>
      <c r="U20" s="404"/>
      <c r="V20" s="404"/>
      <c r="W20" s="404"/>
      <c r="X20" s="404"/>
      <c r="Y20" s="404"/>
      <c r="Z20" s="404"/>
      <c r="AA20" s="404"/>
      <c r="AB20" s="405" t="s">
        <v>31</v>
      </c>
      <c r="AC20" s="405"/>
      <c r="AD20" s="405"/>
      <c r="AE20" s="406"/>
      <c r="AF20" s="392" t="s">
        <v>13</v>
      </c>
      <c r="AG20" s="393"/>
      <c r="AH20" s="393"/>
      <c r="AI20" s="393"/>
      <c r="AJ20" s="404" t="e">
        <f>IF(VLOOKUP($AY$2,Data,15,FALSE)=0,"-",VLOOKUP($AY$2,Data,15,FALSE))</f>
        <v>#REF!</v>
      </c>
      <c r="AK20" s="404"/>
      <c r="AL20" s="404"/>
      <c r="AM20" s="404"/>
      <c r="AN20" s="404"/>
      <c r="AO20" s="404"/>
      <c r="AP20" s="404"/>
      <c r="AQ20" s="404"/>
      <c r="AR20" s="404"/>
      <c r="AS20" s="405" t="s">
        <v>32</v>
      </c>
      <c r="AT20" s="405"/>
      <c r="AU20" s="405"/>
      <c r="AV20" s="406"/>
    </row>
    <row r="21" spans="2:48" ht="24.75" customHeight="1">
      <c r="B21" s="335" t="s">
        <v>10</v>
      </c>
      <c r="C21" s="394"/>
      <c r="D21" s="394"/>
      <c r="E21" s="394"/>
      <c r="F21" s="394"/>
      <c r="G21" s="423"/>
      <c r="H21" s="415" t="s">
        <v>5</v>
      </c>
      <c r="I21" s="416"/>
      <c r="J21" s="416"/>
      <c r="K21" s="416"/>
      <c r="L21" s="416"/>
      <c r="M21" s="416"/>
      <c r="N21" s="417"/>
      <c r="O21" s="366" t="s">
        <v>12</v>
      </c>
      <c r="P21" s="367"/>
      <c r="Q21" s="367"/>
      <c r="R21" s="367"/>
      <c r="S21" s="407" t="e">
        <f>IF(VLOOKUP($AY$2,Data,24,FALSE)=0,"-",VLOOKUP($AY$2,Data,24,FALSE))</f>
        <v>#REF!</v>
      </c>
      <c r="T21" s="407"/>
      <c r="U21" s="407"/>
      <c r="V21" s="407"/>
      <c r="W21" s="407"/>
      <c r="X21" s="407"/>
      <c r="Y21" s="407"/>
      <c r="Z21" s="407"/>
      <c r="AA21" s="407"/>
      <c r="AB21" s="408" t="s">
        <v>29</v>
      </c>
      <c r="AC21" s="408"/>
      <c r="AD21" s="408"/>
      <c r="AE21" s="409"/>
      <c r="AF21" s="366" t="s">
        <v>13</v>
      </c>
      <c r="AG21" s="367"/>
      <c r="AH21" s="367"/>
      <c r="AI21" s="367"/>
      <c r="AJ21" s="407" t="e">
        <f>IF(VLOOKUP($AY$2,Data,21,FALSE)=0,"-",VLOOKUP($AY$2,Data,21,FALSE))</f>
        <v>#REF!</v>
      </c>
      <c r="AK21" s="407"/>
      <c r="AL21" s="407"/>
      <c r="AM21" s="407"/>
      <c r="AN21" s="407"/>
      <c r="AO21" s="407"/>
      <c r="AP21" s="407"/>
      <c r="AQ21" s="407"/>
      <c r="AR21" s="407"/>
      <c r="AS21" s="408" t="s">
        <v>30</v>
      </c>
      <c r="AT21" s="408"/>
      <c r="AU21" s="408"/>
      <c r="AV21" s="409"/>
    </row>
    <row r="22" spans="2:48" ht="24.75" customHeight="1">
      <c r="B22" s="395"/>
      <c r="C22" s="396"/>
      <c r="D22" s="396"/>
      <c r="E22" s="396"/>
      <c r="F22" s="396"/>
      <c r="G22" s="424"/>
      <c r="H22" s="412" t="s">
        <v>113</v>
      </c>
      <c r="I22" s="413"/>
      <c r="J22" s="413"/>
      <c r="K22" s="413"/>
      <c r="L22" s="413"/>
      <c r="M22" s="413"/>
      <c r="N22" s="414"/>
      <c r="O22" s="399" t="s">
        <v>12</v>
      </c>
      <c r="P22" s="400"/>
      <c r="Q22" s="400"/>
      <c r="R22" s="400"/>
      <c r="S22" s="401" t="e">
        <f>IF(VLOOKUP($AY$2,Data,25,FALSE)=0,"-",VLOOKUP($AY$2,Data,25,FALSE))</f>
        <v>#REF!</v>
      </c>
      <c r="T22" s="401"/>
      <c r="U22" s="401"/>
      <c r="V22" s="401"/>
      <c r="W22" s="401"/>
      <c r="X22" s="401"/>
      <c r="Y22" s="401"/>
      <c r="Z22" s="401"/>
      <c r="AA22" s="401"/>
      <c r="AB22" s="402" t="s">
        <v>31</v>
      </c>
      <c r="AC22" s="402"/>
      <c r="AD22" s="402"/>
      <c r="AE22" s="403"/>
      <c r="AF22" s="399" t="s">
        <v>13</v>
      </c>
      <c r="AG22" s="400"/>
      <c r="AH22" s="400"/>
      <c r="AI22" s="400"/>
      <c r="AJ22" s="401" t="e">
        <f>IF(VLOOKUP($AY$2,Data,22,FALSE)=0,"-",VLOOKUP($AY$2,Data,22,FALSE))</f>
        <v>#REF!</v>
      </c>
      <c r="AK22" s="401"/>
      <c r="AL22" s="401"/>
      <c r="AM22" s="401"/>
      <c r="AN22" s="401"/>
      <c r="AO22" s="401"/>
      <c r="AP22" s="401"/>
      <c r="AQ22" s="401"/>
      <c r="AR22" s="401"/>
      <c r="AS22" s="402" t="s">
        <v>32</v>
      </c>
      <c r="AT22" s="402"/>
      <c r="AU22" s="402"/>
      <c r="AV22" s="403"/>
    </row>
    <row r="23" spans="2:48" ht="24.75" customHeight="1">
      <c r="B23" s="395"/>
      <c r="C23" s="396"/>
      <c r="D23" s="396"/>
      <c r="E23" s="396"/>
      <c r="F23" s="396"/>
      <c r="G23" s="424"/>
      <c r="H23" s="389" t="s">
        <v>114</v>
      </c>
      <c r="I23" s="390"/>
      <c r="J23" s="390"/>
      <c r="K23" s="390"/>
      <c r="L23" s="390"/>
      <c r="M23" s="390"/>
      <c r="N23" s="391"/>
      <c r="O23" s="392" t="s">
        <v>12</v>
      </c>
      <c r="P23" s="393"/>
      <c r="Q23" s="393"/>
      <c r="R23" s="393"/>
      <c r="S23" s="404" t="e">
        <f>IF(VLOOKUP($AY$2,Data,26,FALSE)=0,"-",VLOOKUP($AY$2,Data,26,FALSE))</f>
        <v>#REF!</v>
      </c>
      <c r="T23" s="404"/>
      <c r="U23" s="404"/>
      <c r="V23" s="404"/>
      <c r="W23" s="404"/>
      <c r="X23" s="404"/>
      <c r="Y23" s="404"/>
      <c r="Z23" s="404"/>
      <c r="AA23" s="404"/>
      <c r="AB23" s="405" t="s">
        <v>31</v>
      </c>
      <c r="AC23" s="405"/>
      <c r="AD23" s="405"/>
      <c r="AE23" s="406"/>
      <c r="AF23" s="392" t="s">
        <v>13</v>
      </c>
      <c r="AG23" s="393"/>
      <c r="AH23" s="393"/>
      <c r="AI23" s="393"/>
      <c r="AJ23" s="404" t="e">
        <f>IF(VLOOKUP($AY$2,Data,23,FALSE)=0,"-",VLOOKUP($AY$2,Data,23,FALSE))</f>
        <v>#REF!</v>
      </c>
      <c r="AK23" s="404"/>
      <c r="AL23" s="404"/>
      <c r="AM23" s="404"/>
      <c r="AN23" s="404"/>
      <c r="AO23" s="404"/>
      <c r="AP23" s="404"/>
      <c r="AQ23" s="404"/>
      <c r="AR23" s="404"/>
      <c r="AS23" s="405" t="s">
        <v>32</v>
      </c>
      <c r="AT23" s="405"/>
      <c r="AU23" s="405"/>
      <c r="AV23" s="406"/>
    </row>
    <row r="24" spans="2:48" ht="24.75" customHeight="1">
      <c r="B24" s="335" t="s">
        <v>11</v>
      </c>
      <c r="C24" s="394"/>
      <c r="D24" s="394"/>
      <c r="E24" s="394"/>
      <c r="F24" s="394"/>
      <c r="G24" s="394"/>
      <c r="H24" s="415" t="s">
        <v>5</v>
      </c>
      <c r="I24" s="416"/>
      <c r="J24" s="416"/>
      <c r="K24" s="416"/>
      <c r="L24" s="416"/>
      <c r="M24" s="416"/>
      <c r="N24" s="417"/>
      <c r="O24" s="366" t="s">
        <v>12</v>
      </c>
      <c r="P24" s="367"/>
      <c r="Q24" s="367"/>
      <c r="R24" s="367"/>
      <c r="S24" s="407" t="e">
        <f>IF(VLOOKUP($AY$2,Data,30,FALSE)=0,"-",VLOOKUP($AY$2,Data,30,FALSE))</f>
        <v>#REF!</v>
      </c>
      <c r="T24" s="407"/>
      <c r="U24" s="407"/>
      <c r="V24" s="407"/>
      <c r="W24" s="407"/>
      <c r="X24" s="407"/>
      <c r="Y24" s="407"/>
      <c r="Z24" s="407"/>
      <c r="AA24" s="407"/>
      <c r="AB24" s="408" t="s">
        <v>29</v>
      </c>
      <c r="AC24" s="408"/>
      <c r="AD24" s="408"/>
      <c r="AE24" s="409"/>
      <c r="AF24" s="366" t="s">
        <v>13</v>
      </c>
      <c r="AG24" s="367"/>
      <c r="AH24" s="367"/>
      <c r="AI24" s="367"/>
      <c r="AJ24" s="407" t="e">
        <f>IF(VLOOKUP($AY$2,Data,27,FALSE)=0,"-",VLOOKUP($AY$2,Data,27,FALSE))</f>
        <v>#REF!</v>
      </c>
      <c r="AK24" s="407"/>
      <c r="AL24" s="407"/>
      <c r="AM24" s="407"/>
      <c r="AN24" s="407"/>
      <c r="AO24" s="407"/>
      <c r="AP24" s="407"/>
      <c r="AQ24" s="407"/>
      <c r="AR24" s="407"/>
      <c r="AS24" s="408" t="s">
        <v>30</v>
      </c>
      <c r="AT24" s="408"/>
      <c r="AU24" s="408"/>
      <c r="AV24" s="409"/>
    </row>
    <row r="25" spans="2:48" ht="24.75" customHeight="1">
      <c r="B25" s="395"/>
      <c r="C25" s="396"/>
      <c r="D25" s="396"/>
      <c r="E25" s="396"/>
      <c r="F25" s="396"/>
      <c r="G25" s="396"/>
      <c r="H25" s="412" t="s">
        <v>113</v>
      </c>
      <c r="I25" s="413"/>
      <c r="J25" s="413"/>
      <c r="K25" s="413"/>
      <c r="L25" s="413"/>
      <c r="M25" s="413"/>
      <c r="N25" s="414"/>
      <c r="O25" s="399" t="s">
        <v>12</v>
      </c>
      <c r="P25" s="400"/>
      <c r="Q25" s="400"/>
      <c r="R25" s="400"/>
      <c r="S25" s="401" t="e">
        <f>IF(VLOOKUP($AY$2,Data,31,FALSE)=0,"-",VLOOKUP($AY$2,Data,31,FALSE))</f>
        <v>#REF!</v>
      </c>
      <c r="T25" s="401"/>
      <c r="U25" s="401"/>
      <c r="V25" s="401"/>
      <c r="W25" s="401"/>
      <c r="X25" s="401"/>
      <c r="Y25" s="401"/>
      <c r="Z25" s="401"/>
      <c r="AA25" s="401"/>
      <c r="AB25" s="402" t="s">
        <v>31</v>
      </c>
      <c r="AC25" s="402"/>
      <c r="AD25" s="402"/>
      <c r="AE25" s="403"/>
      <c r="AF25" s="399" t="s">
        <v>13</v>
      </c>
      <c r="AG25" s="400"/>
      <c r="AH25" s="400"/>
      <c r="AI25" s="400"/>
      <c r="AJ25" s="401" t="e">
        <f>IF(VLOOKUP($AY$2,Data,28,FALSE)=0,"-",VLOOKUP($AY$2,Data,28,FALSE))</f>
        <v>#REF!</v>
      </c>
      <c r="AK25" s="401"/>
      <c r="AL25" s="401"/>
      <c r="AM25" s="401"/>
      <c r="AN25" s="401"/>
      <c r="AO25" s="401"/>
      <c r="AP25" s="401"/>
      <c r="AQ25" s="401"/>
      <c r="AR25" s="401"/>
      <c r="AS25" s="402" t="s">
        <v>32</v>
      </c>
      <c r="AT25" s="402"/>
      <c r="AU25" s="402"/>
      <c r="AV25" s="403"/>
    </row>
    <row r="26" spans="2:48" ht="24.75" customHeight="1">
      <c r="B26" s="397"/>
      <c r="C26" s="398"/>
      <c r="D26" s="398"/>
      <c r="E26" s="398"/>
      <c r="F26" s="398"/>
      <c r="G26" s="398"/>
      <c r="H26" s="389" t="s">
        <v>114</v>
      </c>
      <c r="I26" s="390"/>
      <c r="J26" s="390"/>
      <c r="K26" s="390"/>
      <c r="L26" s="390"/>
      <c r="M26" s="390"/>
      <c r="N26" s="391"/>
      <c r="O26" s="392" t="s">
        <v>12</v>
      </c>
      <c r="P26" s="393"/>
      <c r="Q26" s="393"/>
      <c r="R26" s="393"/>
      <c r="S26" s="404" t="e">
        <f>IF(VLOOKUP($AY$2,Data,32,FALSE)=0,"-",VLOOKUP($AY$2,Data,32,FALSE))</f>
        <v>#REF!</v>
      </c>
      <c r="T26" s="404"/>
      <c r="U26" s="404"/>
      <c r="V26" s="404"/>
      <c r="W26" s="404"/>
      <c r="X26" s="404"/>
      <c r="Y26" s="404"/>
      <c r="Z26" s="404"/>
      <c r="AA26" s="404"/>
      <c r="AB26" s="405" t="s">
        <v>31</v>
      </c>
      <c r="AC26" s="405"/>
      <c r="AD26" s="405"/>
      <c r="AE26" s="406"/>
      <c r="AF26" s="392" t="s">
        <v>13</v>
      </c>
      <c r="AG26" s="393"/>
      <c r="AH26" s="393"/>
      <c r="AI26" s="393"/>
      <c r="AJ26" s="404" t="e">
        <f>IF(VLOOKUP($AY$2,Data,29,FALSE)=0,"-",VLOOKUP($AY$2,Data,29,FALSE))</f>
        <v>#REF!</v>
      </c>
      <c r="AK26" s="404"/>
      <c r="AL26" s="404"/>
      <c r="AM26" s="404"/>
      <c r="AN26" s="404"/>
      <c r="AO26" s="404"/>
      <c r="AP26" s="404"/>
      <c r="AQ26" s="404"/>
      <c r="AR26" s="404"/>
      <c r="AS26" s="405" t="s">
        <v>32</v>
      </c>
      <c r="AT26" s="405"/>
      <c r="AU26" s="405"/>
      <c r="AV26" s="406"/>
    </row>
    <row r="27" spans="2:48" ht="24.75" customHeight="1">
      <c r="B27" s="380" t="s">
        <v>7</v>
      </c>
      <c r="C27" s="381"/>
      <c r="D27" s="381"/>
      <c r="E27" s="381"/>
      <c r="F27" s="381"/>
      <c r="G27" s="381"/>
      <c r="H27" s="381"/>
      <c r="I27" s="381"/>
      <c r="J27" s="381"/>
      <c r="K27" s="381"/>
      <c r="L27" s="381"/>
      <c r="M27" s="381"/>
      <c r="N27" s="382"/>
      <c r="O27" s="383" t="s">
        <v>12</v>
      </c>
      <c r="P27" s="384"/>
      <c r="Q27" s="384"/>
      <c r="R27" s="384"/>
      <c r="S27" s="388" t="e">
        <f>IF(VLOOKUP($AY$2,Data,34,FALSE)=0,"-",VLOOKUP($AY$2,Data,34,FALSE))</f>
        <v>#REF!</v>
      </c>
      <c r="T27" s="388"/>
      <c r="U27" s="388"/>
      <c r="V27" s="388"/>
      <c r="W27" s="388"/>
      <c r="X27" s="388"/>
      <c r="Y27" s="388"/>
      <c r="Z27" s="388"/>
      <c r="AA27" s="388"/>
      <c r="AB27" s="386" t="s">
        <v>29</v>
      </c>
      <c r="AC27" s="386"/>
      <c r="AD27" s="386"/>
      <c r="AE27" s="387"/>
      <c r="AF27" s="383" t="s">
        <v>13</v>
      </c>
      <c r="AG27" s="384"/>
      <c r="AH27" s="384"/>
      <c r="AI27" s="384"/>
      <c r="AJ27" s="388" t="e">
        <f>IF(VLOOKUP($AY$2,Data,33,FALSE)=0,"-",VLOOKUP($AY$2,Data,33,FALSE))</f>
        <v>#REF!</v>
      </c>
      <c r="AK27" s="388"/>
      <c r="AL27" s="388"/>
      <c r="AM27" s="388"/>
      <c r="AN27" s="388"/>
      <c r="AO27" s="388"/>
      <c r="AP27" s="388"/>
      <c r="AQ27" s="388"/>
      <c r="AR27" s="388"/>
      <c r="AS27" s="386" t="s">
        <v>30</v>
      </c>
      <c r="AT27" s="386"/>
      <c r="AU27" s="386"/>
      <c r="AV27" s="387"/>
    </row>
    <row r="28" spans="2:48" ht="24.75" customHeight="1">
      <c r="B28" s="380" t="s">
        <v>14</v>
      </c>
      <c r="C28" s="381"/>
      <c r="D28" s="381"/>
      <c r="E28" s="381"/>
      <c r="F28" s="381"/>
      <c r="G28" s="381"/>
      <c r="H28" s="381"/>
      <c r="I28" s="381"/>
      <c r="J28" s="381"/>
      <c r="K28" s="381"/>
      <c r="L28" s="381"/>
      <c r="M28" s="381"/>
      <c r="N28" s="382"/>
      <c r="O28" s="383" t="s">
        <v>12</v>
      </c>
      <c r="P28" s="384"/>
      <c r="Q28" s="384"/>
      <c r="R28" s="384"/>
      <c r="S28" s="388" t="e">
        <f>IF(VLOOKUP($AY$2,Data,38,FALSE)=0,"-",VLOOKUP($AY$2,Data,38,FALSE))</f>
        <v>#REF!</v>
      </c>
      <c r="T28" s="388"/>
      <c r="U28" s="388"/>
      <c r="V28" s="388"/>
      <c r="W28" s="388"/>
      <c r="X28" s="388"/>
      <c r="Y28" s="388"/>
      <c r="Z28" s="388"/>
      <c r="AA28" s="388"/>
      <c r="AB28" s="386" t="s">
        <v>33</v>
      </c>
      <c r="AC28" s="386"/>
      <c r="AD28" s="386"/>
      <c r="AE28" s="387"/>
      <c r="AF28" s="383" t="s">
        <v>13</v>
      </c>
      <c r="AG28" s="384"/>
      <c r="AH28" s="384"/>
      <c r="AI28" s="384"/>
      <c r="AJ28" s="388" t="e">
        <f>IF(VLOOKUP($AY$2,Data,35,FALSE)=0,"-",VLOOKUP($AY$2,Data,35,FALSE))</f>
        <v>#REF!</v>
      </c>
      <c r="AK28" s="388"/>
      <c r="AL28" s="388"/>
      <c r="AM28" s="388"/>
      <c r="AN28" s="388"/>
      <c r="AO28" s="388"/>
      <c r="AP28" s="388"/>
      <c r="AQ28" s="388"/>
      <c r="AR28" s="388"/>
      <c r="AS28" s="386" t="s">
        <v>34</v>
      </c>
      <c r="AT28" s="386"/>
      <c r="AU28" s="386"/>
      <c r="AV28" s="387"/>
    </row>
    <row r="29" spans="2:48" ht="24.75" customHeight="1">
      <c r="B29" s="380" t="s">
        <v>15</v>
      </c>
      <c r="C29" s="381"/>
      <c r="D29" s="381"/>
      <c r="E29" s="381"/>
      <c r="F29" s="381"/>
      <c r="G29" s="381"/>
      <c r="H29" s="381"/>
      <c r="I29" s="381"/>
      <c r="J29" s="381"/>
      <c r="K29" s="381"/>
      <c r="L29" s="381"/>
      <c r="M29" s="381"/>
      <c r="N29" s="382"/>
      <c r="O29" s="383" t="s">
        <v>12</v>
      </c>
      <c r="P29" s="384"/>
      <c r="Q29" s="384"/>
      <c r="R29" s="384"/>
      <c r="S29" s="388" t="e">
        <f>IF(VLOOKUP($AY$2,Data,39,FALSE)=0,"-",VLOOKUP($AY$2,Data,39,FALSE))</f>
        <v>#REF!</v>
      </c>
      <c r="T29" s="388"/>
      <c r="U29" s="388"/>
      <c r="V29" s="388"/>
      <c r="W29" s="388"/>
      <c r="X29" s="388"/>
      <c r="Y29" s="388"/>
      <c r="Z29" s="388"/>
      <c r="AA29" s="388"/>
      <c r="AB29" s="386" t="s">
        <v>29</v>
      </c>
      <c r="AC29" s="386"/>
      <c r="AD29" s="386"/>
      <c r="AE29" s="387"/>
      <c r="AF29" s="383" t="s">
        <v>13</v>
      </c>
      <c r="AG29" s="384"/>
      <c r="AH29" s="384"/>
      <c r="AI29" s="384"/>
      <c r="AJ29" s="388" t="e">
        <f>IF(VLOOKUP($AY$2,Data,36,FALSE)=0,"-",VLOOKUP($AY$2,Data,36,FALSE))</f>
        <v>#REF!</v>
      </c>
      <c r="AK29" s="388"/>
      <c r="AL29" s="388"/>
      <c r="AM29" s="388"/>
      <c r="AN29" s="388"/>
      <c r="AO29" s="388"/>
      <c r="AP29" s="388"/>
      <c r="AQ29" s="388"/>
      <c r="AR29" s="388"/>
      <c r="AS29" s="386" t="s">
        <v>30</v>
      </c>
      <c r="AT29" s="386"/>
      <c r="AU29" s="386"/>
      <c r="AV29" s="387"/>
    </row>
    <row r="30" spans="2:48" ht="24.75" customHeight="1">
      <c r="B30" s="374" t="s">
        <v>18</v>
      </c>
      <c r="C30" s="375"/>
      <c r="D30" s="375"/>
      <c r="E30" s="375"/>
      <c r="F30" s="375"/>
      <c r="G30" s="375"/>
      <c r="H30" s="375"/>
      <c r="I30" s="375"/>
      <c r="J30" s="375"/>
      <c r="K30" s="375"/>
      <c r="L30" s="375"/>
      <c r="M30" s="375"/>
      <c r="N30" s="376"/>
      <c r="O30" s="366" t="s">
        <v>12</v>
      </c>
      <c r="P30" s="367"/>
      <c r="Q30" s="367"/>
      <c r="R30" s="367"/>
      <c r="S30" s="407" t="e">
        <f>IF(VLOOKUP($AY$2,Data,40,FALSE)=0,"-",VLOOKUP($AY$2,Data,40,FALSE))</f>
        <v>#REF!</v>
      </c>
      <c r="T30" s="407"/>
      <c r="U30" s="407"/>
      <c r="V30" s="407"/>
      <c r="W30" s="407"/>
      <c r="X30" s="407"/>
      <c r="Y30" s="407"/>
      <c r="Z30" s="407"/>
      <c r="AA30" s="407"/>
      <c r="AB30" s="364" t="s">
        <v>29</v>
      </c>
      <c r="AC30" s="364"/>
      <c r="AD30" s="364"/>
      <c r="AE30" s="365"/>
      <c r="AF30" s="366" t="s">
        <v>13</v>
      </c>
      <c r="AG30" s="367"/>
      <c r="AH30" s="367"/>
      <c r="AI30" s="367"/>
      <c r="AJ30" s="407" t="e">
        <f>IF(VLOOKUP($AY$2,Data,37,FALSE)=0,"-",VLOOKUP($AY$2,Data,37,FALSE))</f>
        <v>#REF!</v>
      </c>
      <c r="AK30" s="407"/>
      <c r="AL30" s="407"/>
      <c r="AM30" s="407"/>
      <c r="AN30" s="407"/>
      <c r="AO30" s="407"/>
      <c r="AP30" s="407"/>
      <c r="AQ30" s="407"/>
      <c r="AR30" s="407"/>
      <c r="AS30" s="364" t="s">
        <v>30</v>
      </c>
      <c r="AT30" s="364"/>
      <c r="AU30" s="364"/>
      <c r="AV30" s="365"/>
    </row>
    <row r="31" spans="2:48" ht="33.75" customHeight="1">
      <c r="B31" s="374" t="s">
        <v>16</v>
      </c>
      <c r="C31" s="375"/>
      <c r="D31" s="375"/>
      <c r="E31" s="375"/>
      <c r="F31" s="375"/>
      <c r="G31" s="375"/>
      <c r="H31" s="375"/>
      <c r="I31" s="375"/>
      <c r="J31" s="375"/>
      <c r="K31" s="375"/>
      <c r="L31" s="375"/>
      <c r="M31" s="375"/>
      <c r="N31" s="376"/>
      <c r="O31" s="482" t="e">
        <f>IF(VLOOKUP($AY$2,Data,41,FALSE)=0,"-",VLOOKUP($AY$2,Data,41,FALSE))</f>
        <v>#REF!</v>
      </c>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row>
    <row r="32" spans="2:48" ht="21.75" customHeight="1">
      <c r="B32" s="380" t="s">
        <v>8</v>
      </c>
      <c r="C32" s="381"/>
      <c r="D32" s="381"/>
      <c r="E32" s="381"/>
      <c r="F32" s="381"/>
      <c r="G32" s="381"/>
      <c r="H32" s="381"/>
      <c r="I32" s="381"/>
      <c r="J32" s="381"/>
      <c r="K32" s="381"/>
      <c r="L32" s="381"/>
      <c r="M32" s="381"/>
      <c r="N32" s="382"/>
      <c r="O32" s="482" t="e">
        <f>IF(VLOOKUP($AY$2,Data,42,FALSE)=0,"-",VLOOKUP($AY$2,Data,42,FALSE))</f>
        <v>#REF!</v>
      </c>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4"/>
    </row>
    <row r="33" spans="2:48" ht="18" customHeight="1">
      <c r="B33" s="335" t="s">
        <v>2</v>
      </c>
      <c r="C33" s="369"/>
      <c r="D33" s="369"/>
      <c r="E33" s="369"/>
      <c r="F33" s="369"/>
      <c r="G33" s="369"/>
      <c r="H33" s="369"/>
      <c r="I33" s="369"/>
      <c r="J33" s="369"/>
      <c r="K33" s="369"/>
      <c r="L33" s="369"/>
      <c r="M33" s="369"/>
      <c r="N33" s="370"/>
      <c r="O33" s="341" t="s">
        <v>27</v>
      </c>
      <c r="P33" s="342"/>
      <c r="Q33" s="342"/>
      <c r="R33" s="342"/>
      <c r="S33" s="342"/>
      <c r="T33" s="342"/>
      <c r="U33" s="342"/>
      <c r="V33" s="343"/>
      <c r="W33" s="478" t="e">
        <f>VLOOKUP($AY$2,Data,43,FALSE)</f>
        <v>#REF!</v>
      </c>
      <c r="X33" s="479"/>
      <c r="Y33" s="479"/>
      <c r="Z33" s="479"/>
      <c r="AA33" s="479"/>
      <c r="AB33" s="479"/>
      <c r="AC33" s="479"/>
      <c r="AD33" s="479"/>
      <c r="AE33" s="480"/>
      <c r="AF33" s="344" t="s">
        <v>28</v>
      </c>
      <c r="AG33" s="342"/>
      <c r="AH33" s="342"/>
      <c r="AI33" s="342"/>
      <c r="AJ33" s="342"/>
      <c r="AK33" s="342"/>
      <c r="AL33" s="342"/>
      <c r="AM33" s="343"/>
      <c r="AN33" s="478" t="e">
        <f>VLOOKUP($AY$2,Data,44,FALSE)</f>
        <v>#REF!</v>
      </c>
      <c r="AO33" s="479"/>
      <c r="AP33" s="479"/>
      <c r="AQ33" s="479"/>
      <c r="AR33" s="479"/>
      <c r="AS33" s="479"/>
      <c r="AT33" s="479"/>
      <c r="AU33" s="479"/>
      <c r="AV33" s="481"/>
    </row>
    <row r="34" spans="2:48" ht="18" customHeight="1">
      <c r="B34" s="371"/>
      <c r="C34" s="372"/>
      <c r="D34" s="372"/>
      <c r="E34" s="372"/>
      <c r="F34" s="372"/>
      <c r="G34" s="372"/>
      <c r="H34" s="372"/>
      <c r="I34" s="372"/>
      <c r="J34" s="372"/>
      <c r="K34" s="372"/>
      <c r="L34" s="372"/>
      <c r="M34" s="372"/>
      <c r="N34" s="373"/>
      <c r="O34" s="345" t="s">
        <v>0</v>
      </c>
      <c r="P34" s="346"/>
      <c r="Q34" s="346"/>
      <c r="R34" s="346"/>
      <c r="S34" s="346"/>
      <c r="T34" s="346"/>
      <c r="U34" s="346"/>
      <c r="V34" s="347"/>
      <c r="W34" s="485" t="e">
        <f>VLOOKUP($AY$2,Data,45,FALSE)</f>
        <v>#REF!</v>
      </c>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 customHeight="1">
      <c r="B35" s="335" t="s">
        <v>3</v>
      </c>
      <c r="C35" s="336"/>
      <c r="D35" s="336"/>
      <c r="E35" s="336"/>
      <c r="F35" s="336"/>
      <c r="G35" s="336"/>
      <c r="H35" s="336"/>
      <c r="I35" s="336"/>
      <c r="J35" s="336"/>
      <c r="K35" s="336"/>
      <c r="L35" s="336"/>
      <c r="M35" s="336"/>
      <c r="N35" s="337"/>
      <c r="O35" s="341" t="s">
        <v>27</v>
      </c>
      <c r="P35" s="342"/>
      <c r="Q35" s="342"/>
      <c r="R35" s="342"/>
      <c r="S35" s="342"/>
      <c r="T35" s="342"/>
      <c r="U35" s="342"/>
      <c r="V35" s="343"/>
      <c r="W35" s="478" t="e">
        <f>VLOOKUP($AY$2,Data,46,FALSE)</f>
        <v>#REF!</v>
      </c>
      <c r="X35" s="479"/>
      <c r="Y35" s="479"/>
      <c r="Z35" s="479"/>
      <c r="AA35" s="479"/>
      <c r="AB35" s="479"/>
      <c r="AC35" s="479"/>
      <c r="AD35" s="479"/>
      <c r="AE35" s="480"/>
      <c r="AF35" s="344" t="s">
        <v>28</v>
      </c>
      <c r="AG35" s="342"/>
      <c r="AH35" s="342"/>
      <c r="AI35" s="342"/>
      <c r="AJ35" s="342"/>
      <c r="AK35" s="342"/>
      <c r="AL35" s="342"/>
      <c r="AM35" s="343"/>
      <c r="AN35" s="478" t="e">
        <f>VLOOKUP($AY$2,Data,47,FALSE)</f>
        <v>#REF!</v>
      </c>
      <c r="AO35" s="479"/>
      <c r="AP35" s="479"/>
      <c r="AQ35" s="479"/>
      <c r="AR35" s="479"/>
      <c r="AS35" s="479"/>
      <c r="AT35" s="479"/>
      <c r="AU35" s="479"/>
      <c r="AV35" s="481"/>
    </row>
    <row r="36" spans="2:48" ht="18" customHeight="1">
      <c r="B36" s="338"/>
      <c r="C36" s="339"/>
      <c r="D36" s="339"/>
      <c r="E36" s="339"/>
      <c r="F36" s="339"/>
      <c r="G36" s="339"/>
      <c r="H36" s="339"/>
      <c r="I36" s="339"/>
      <c r="J36" s="339"/>
      <c r="K36" s="339"/>
      <c r="L36" s="339"/>
      <c r="M36" s="339"/>
      <c r="N36" s="340"/>
      <c r="O36" s="345" t="s">
        <v>0</v>
      </c>
      <c r="P36" s="346"/>
      <c r="Q36" s="346"/>
      <c r="R36" s="346"/>
      <c r="S36" s="346"/>
      <c r="T36" s="346"/>
      <c r="U36" s="346"/>
      <c r="V36" s="347"/>
      <c r="W36" s="485" t="e">
        <f>VLOOKUP($AY$2,Data,48,FALSE)</f>
        <v>#REF!</v>
      </c>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 customHeight="1">
      <c r="B37" s="351" t="s">
        <v>1</v>
      </c>
      <c r="C37" s="336"/>
      <c r="D37" s="336"/>
      <c r="E37" s="336"/>
      <c r="F37" s="336"/>
      <c r="G37" s="336"/>
      <c r="H37" s="336"/>
      <c r="I37" s="336"/>
      <c r="J37" s="336"/>
      <c r="K37" s="336"/>
      <c r="L37" s="336"/>
      <c r="M37" s="336"/>
      <c r="N37" s="337"/>
      <c r="O37" s="488" t="e">
        <f>VLOOKUP($AY$2,Data,49,FALSE)</f>
        <v>#REF!</v>
      </c>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90"/>
    </row>
    <row r="38" spans="2:48" ht="18" customHeight="1">
      <c r="B38" s="352"/>
      <c r="C38" s="353"/>
      <c r="D38" s="353"/>
      <c r="E38" s="353"/>
      <c r="F38" s="353"/>
      <c r="G38" s="353"/>
      <c r="H38" s="353"/>
      <c r="I38" s="353"/>
      <c r="J38" s="353"/>
      <c r="K38" s="353"/>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60"/>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3"/>
    </row>
    <row r="41" spans="2:48" ht="18" customHeight="1">
      <c r="B41" s="352"/>
      <c r="C41" s="353"/>
      <c r="D41" s="353"/>
      <c r="E41" s="353"/>
      <c r="F41" s="353"/>
      <c r="G41" s="353"/>
      <c r="H41" s="353"/>
      <c r="I41" s="353"/>
      <c r="J41" s="353"/>
      <c r="K41" s="353"/>
      <c r="L41" s="353"/>
      <c r="M41" s="353"/>
      <c r="N41" s="354"/>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2"/>
    </row>
    <row r="42" spans="2:48" ht="18" customHeight="1">
      <c r="B42" s="333" t="s">
        <v>20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row>
    <row r="43" spans="2:48" ht="18" customHeight="1">
      <c r="B43" s="334" t="s">
        <v>48</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sheetData>
  <sheetProtection/>
  <mergeCells count="154">
    <mergeCell ref="H26:N26"/>
    <mergeCell ref="S24:AA24"/>
    <mergeCell ref="H24:N24"/>
    <mergeCell ref="O22:R22"/>
    <mergeCell ref="S25:AA25"/>
    <mergeCell ref="O24:R24"/>
    <mergeCell ref="H22:N22"/>
    <mergeCell ref="AB18:AE18"/>
    <mergeCell ref="AS16:AV16"/>
    <mergeCell ref="B21:G23"/>
    <mergeCell ref="O23:R23"/>
    <mergeCell ref="S23:AA23"/>
    <mergeCell ref="AB21:AE21"/>
    <mergeCell ref="AB22:AE22"/>
    <mergeCell ref="H23:N23"/>
    <mergeCell ref="AK17:AQ17"/>
    <mergeCell ref="AF22:AI22"/>
    <mergeCell ref="B6:N6"/>
    <mergeCell ref="O16:R16"/>
    <mergeCell ref="O17:R17"/>
    <mergeCell ref="O6:AV6"/>
    <mergeCell ref="AB16:AE16"/>
    <mergeCell ref="AS15:AV15"/>
    <mergeCell ref="AF15:AI15"/>
    <mergeCell ref="AF16:AI16"/>
    <mergeCell ref="AF17:AI17"/>
    <mergeCell ref="H17:N17"/>
    <mergeCell ref="O31:AV31"/>
    <mergeCell ref="AB23:AE23"/>
    <mergeCell ref="AS22:AV22"/>
    <mergeCell ref="AS26:AV26"/>
    <mergeCell ref="AJ23:AR23"/>
    <mergeCell ref="AJ24:AR24"/>
    <mergeCell ref="O26:R26"/>
    <mergeCell ref="S28:AA28"/>
    <mergeCell ref="AJ26:AR26"/>
    <mergeCell ref="AF29:AI29"/>
    <mergeCell ref="O30:R30"/>
    <mergeCell ref="O25:R25"/>
    <mergeCell ref="AB24:AE24"/>
    <mergeCell ref="O20:R20"/>
    <mergeCell ref="O21:R21"/>
    <mergeCell ref="AB27:AE27"/>
    <mergeCell ref="AB28:AE28"/>
    <mergeCell ref="AB29:AE29"/>
    <mergeCell ref="O36:V36"/>
    <mergeCell ref="O35:V35"/>
    <mergeCell ref="AF28:AI28"/>
    <mergeCell ref="O32:AV32"/>
    <mergeCell ref="AS30:AV30"/>
    <mergeCell ref="W36:AV36"/>
    <mergeCell ref="S30:AA30"/>
    <mergeCell ref="AF30:AI30"/>
    <mergeCell ref="AB30:AE30"/>
    <mergeCell ref="AJ30:AR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8:AV18"/>
    <mergeCell ref="AJ18:AR18"/>
    <mergeCell ref="S21:AA21"/>
    <mergeCell ref="AJ22:AR22"/>
    <mergeCell ref="AF18:AI18"/>
    <mergeCell ref="AF19:AI19"/>
    <mergeCell ref="AS21:AV21"/>
    <mergeCell ref="AF20:AI20"/>
    <mergeCell ref="AS20:AV20"/>
    <mergeCell ref="AJ20:AR20"/>
    <mergeCell ref="W35:AE35"/>
    <mergeCell ref="AF33:AM33"/>
    <mergeCell ref="AF23:AI23"/>
    <mergeCell ref="AF24:AI24"/>
    <mergeCell ref="AF25:AI25"/>
    <mergeCell ref="AF27:AI27"/>
    <mergeCell ref="S29:AA29"/>
    <mergeCell ref="AB26:AE26"/>
    <mergeCell ref="AJ27:AR27"/>
    <mergeCell ref="AF26:AI26"/>
    <mergeCell ref="AS17:AV17"/>
    <mergeCell ref="AB17:AE17"/>
    <mergeCell ref="W33:AE33"/>
    <mergeCell ref="AN33:AV33"/>
    <mergeCell ref="AS28:AV28"/>
    <mergeCell ref="AS29:AV29"/>
    <mergeCell ref="S18:AA18"/>
    <mergeCell ref="AB20:AE20"/>
    <mergeCell ref="AB19:AE19"/>
    <mergeCell ref="S27:AA27"/>
    <mergeCell ref="AS19:AV19"/>
    <mergeCell ref="AB25:AE25"/>
    <mergeCell ref="AJ19:AR19"/>
    <mergeCell ref="S19:AA19"/>
    <mergeCell ref="S22:AA22"/>
    <mergeCell ref="AJ21:AR21"/>
    <mergeCell ref="AS24:AV24"/>
    <mergeCell ref="AS23:AV23"/>
    <mergeCell ref="AS25:AV25"/>
    <mergeCell ref="AJ16:AR16"/>
    <mergeCell ref="S16:AA16"/>
    <mergeCell ref="B32:N32"/>
    <mergeCell ref="AF21:AI21"/>
    <mergeCell ref="H21:N21"/>
    <mergeCell ref="AJ29:AR29"/>
    <mergeCell ref="H19:N19"/>
    <mergeCell ref="B31:N31"/>
    <mergeCell ref="O28:R28"/>
    <mergeCell ref="O29:R29"/>
    <mergeCell ref="O41:AV41"/>
    <mergeCell ref="B37:N41"/>
    <mergeCell ref="O40:AV40"/>
    <mergeCell ref="S20:AA20"/>
    <mergeCell ref="AS27:AV27"/>
    <mergeCell ref="S26:AA26"/>
    <mergeCell ref="B15:G20"/>
    <mergeCell ref="O19:R19"/>
    <mergeCell ref="H20:N20"/>
    <mergeCell ref="AJ15:AR15"/>
    <mergeCell ref="H16:N16"/>
    <mergeCell ref="B9:N10"/>
    <mergeCell ref="AB15:AE15"/>
    <mergeCell ref="T17:Z17"/>
    <mergeCell ref="O9:AV10"/>
    <mergeCell ref="B13:N14"/>
    <mergeCell ref="O13:AV14"/>
    <mergeCell ref="H15:N15"/>
    <mergeCell ref="S15:AA15"/>
    <mergeCell ref="O15:R15"/>
    <mergeCell ref="B11:N12"/>
    <mergeCell ref="O11:AV12"/>
    <mergeCell ref="O27:R27"/>
    <mergeCell ref="B2:AV2"/>
    <mergeCell ref="B7:N8"/>
    <mergeCell ref="B4:N5"/>
    <mergeCell ref="O7:AV8"/>
    <mergeCell ref="O4:AV5"/>
    <mergeCell ref="H18:N18"/>
    <mergeCell ref="O18:R18"/>
  </mergeCells>
  <printOptions horizontalCentered="1"/>
  <pageMargins left="0.3937007874015748" right="0.3937007874015748" top="0.41" bottom="0.26" header="0.35" footer="0.24"/>
  <pageSetup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140" t="s">
        <v>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X2" s="11" t="s">
        <v>43</v>
      </c>
      <c r="AY2" s="12">
        <v>14</v>
      </c>
    </row>
    <row r="3" spans="45:48" ht="9.75" customHeight="1">
      <c r="AS3" s="3"/>
      <c r="AT3" s="3"/>
      <c r="AU3" s="3"/>
      <c r="AV3" s="2"/>
    </row>
    <row r="4" spans="2:48" ht="15.75" customHeight="1">
      <c r="B4" s="465" t="s">
        <v>111</v>
      </c>
      <c r="C4" s="466"/>
      <c r="D4" s="466"/>
      <c r="E4" s="466"/>
      <c r="F4" s="466"/>
      <c r="G4" s="466"/>
      <c r="H4" s="466"/>
      <c r="I4" s="466"/>
      <c r="J4" s="466"/>
      <c r="K4" s="466"/>
      <c r="L4" s="466"/>
      <c r="M4" s="466"/>
      <c r="N4" s="467"/>
      <c r="O4" s="465" t="e">
        <f>VLOOKUP($AY$2,Data,3,FALSE)</f>
        <v>#REF!</v>
      </c>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7"/>
    </row>
    <row r="5" spans="2:48" ht="15.75" customHeight="1">
      <c r="B5" s="468"/>
      <c r="C5" s="469"/>
      <c r="D5" s="469"/>
      <c r="E5" s="469"/>
      <c r="F5" s="469"/>
      <c r="G5" s="469"/>
      <c r="H5" s="469"/>
      <c r="I5" s="469"/>
      <c r="J5" s="469"/>
      <c r="K5" s="469"/>
      <c r="L5" s="469"/>
      <c r="M5" s="469"/>
      <c r="N5" s="470"/>
      <c r="O5" s="468"/>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70"/>
    </row>
    <row r="6" spans="2:48" ht="23.25" customHeight="1">
      <c r="B6" s="471" t="s">
        <v>23</v>
      </c>
      <c r="C6" s="472"/>
      <c r="D6" s="472"/>
      <c r="E6" s="472"/>
      <c r="F6" s="472"/>
      <c r="G6" s="472"/>
      <c r="H6" s="472"/>
      <c r="I6" s="472"/>
      <c r="J6" s="472"/>
      <c r="K6" s="472"/>
      <c r="L6" s="472"/>
      <c r="M6" s="472"/>
      <c r="N6" s="473"/>
      <c r="O6" s="474" t="e">
        <f>VLOOKUP($AY$2,Data,4,FALSE)</f>
        <v>#REF!</v>
      </c>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6"/>
    </row>
    <row r="7" spans="2:48" ht="18" customHeight="1">
      <c r="B7" s="335" t="s">
        <v>26</v>
      </c>
      <c r="C7" s="336"/>
      <c r="D7" s="336"/>
      <c r="E7" s="336"/>
      <c r="F7" s="336"/>
      <c r="G7" s="336"/>
      <c r="H7" s="336"/>
      <c r="I7" s="336"/>
      <c r="J7" s="336"/>
      <c r="K7" s="336"/>
      <c r="L7" s="336"/>
      <c r="M7" s="336"/>
      <c r="N7" s="337"/>
      <c r="O7" s="465" t="e">
        <f>VLOOKUP($AY$2,Data,5,FALSE)&amp;VLOOKUP($AY$2,Data,6,FALSE)</f>
        <v>#REF!</v>
      </c>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7"/>
    </row>
    <row r="8" spans="2:48" ht="18" customHeight="1">
      <c r="B8" s="338"/>
      <c r="C8" s="339"/>
      <c r="D8" s="339"/>
      <c r="E8" s="339"/>
      <c r="F8" s="339"/>
      <c r="G8" s="339"/>
      <c r="H8" s="339"/>
      <c r="I8" s="339"/>
      <c r="J8" s="339"/>
      <c r="K8" s="339"/>
      <c r="L8" s="339"/>
      <c r="M8" s="339"/>
      <c r="N8" s="340"/>
      <c r="O8" s="468"/>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35" t="s">
        <v>24</v>
      </c>
      <c r="C9" s="336"/>
      <c r="D9" s="336"/>
      <c r="E9" s="336"/>
      <c r="F9" s="336"/>
      <c r="G9" s="336"/>
      <c r="H9" s="336"/>
      <c r="I9" s="336"/>
      <c r="J9" s="336"/>
      <c r="K9" s="336"/>
      <c r="L9" s="336"/>
      <c r="M9" s="336"/>
      <c r="N9" s="337"/>
      <c r="O9" s="465" t="e">
        <f>VLOOKUP($AY$2,Data,7,FALSE)</f>
        <v>#REF!</v>
      </c>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7"/>
    </row>
    <row r="10" spans="2:48" ht="17.25" customHeight="1">
      <c r="B10" s="338"/>
      <c r="C10" s="339"/>
      <c r="D10" s="339"/>
      <c r="E10" s="339"/>
      <c r="F10" s="339"/>
      <c r="G10" s="339"/>
      <c r="H10" s="339"/>
      <c r="I10" s="339"/>
      <c r="J10" s="339"/>
      <c r="K10" s="339"/>
      <c r="L10" s="339"/>
      <c r="M10" s="339"/>
      <c r="N10" s="340"/>
      <c r="O10" s="468"/>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70"/>
    </row>
    <row r="11" spans="2:48" ht="15.75" customHeight="1">
      <c r="B11" s="351" t="s">
        <v>112</v>
      </c>
      <c r="C11" s="336"/>
      <c r="D11" s="336"/>
      <c r="E11" s="336"/>
      <c r="F11" s="336"/>
      <c r="G11" s="336"/>
      <c r="H11" s="336"/>
      <c r="I11" s="336"/>
      <c r="J11" s="336"/>
      <c r="K11" s="336"/>
      <c r="L11" s="336"/>
      <c r="M11" s="336"/>
      <c r="N11" s="337"/>
      <c r="O11" s="491" t="e">
        <f>VLOOKUP($AY$2,Data,8,FALSE)</f>
        <v>#REF!</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492"/>
    </row>
    <row r="12" spans="2:48" ht="15.75" customHeight="1">
      <c r="B12" s="338"/>
      <c r="C12" s="339"/>
      <c r="D12" s="339"/>
      <c r="E12" s="339"/>
      <c r="F12" s="339"/>
      <c r="G12" s="339"/>
      <c r="H12" s="339"/>
      <c r="I12" s="339"/>
      <c r="J12" s="339"/>
      <c r="K12" s="339"/>
      <c r="L12" s="339"/>
      <c r="M12" s="339"/>
      <c r="N12" s="340"/>
      <c r="O12" s="493"/>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5"/>
    </row>
    <row r="13" spans="2:48" ht="18" customHeight="1">
      <c r="B13" s="447" t="s">
        <v>115</v>
      </c>
      <c r="C13" s="448"/>
      <c r="D13" s="448"/>
      <c r="E13" s="448"/>
      <c r="F13" s="448"/>
      <c r="G13" s="448"/>
      <c r="H13" s="448"/>
      <c r="I13" s="448"/>
      <c r="J13" s="448"/>
      <c r="K13" s="448"/>
      <c r="L13" s="448"/>
      <c r="M13" s="448"/>
      <c r="N13" s="449"/>
      <c r="O13" s="453" t="e">
        <f>VLOOKUP($AY$2,Data,2,FALSE)</f>
        <v>#REF!</v>
      </c>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5"/>
    </row>
    <row r="14" spans="2:48" ht="18" customHeight="1">
      <c r="B14" s="450"/>
      <c r="C14" s="451"/>
      <c r="D14" s="451"/>
      <c r="E14" s="451"/>
      <c r="F14" s="451"/>
      <c r="G14" s="451"/>
      <c r="H14" s="451"/>
      <c r="I14" s="451"/>
      <c r="J14" s="451"/>
      <c r="K14" s="451"/>
      <c r="L14" s="451"/>
      <c r="M14" s="451"/>
      <c r="N14" s="452"/>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8"/>
    </row>
    <row r="15" spans="2:48" ht="24.75" customHeight="1">
      <c r="B15" s="335" t="s">
        <v>9</v>
      </c>
      <c r="C15" s="336"/>
      <c r="D15" s="336"/>
      <c r="E15" s="336"/>
      <c r="F15" s="336"/>
      <c r="G15" s="444"/>
      <c r="H15" s="415" t="s">
        <v>4</v>
      </c>
      <c r="I15" s="416"/>
      <c r="J15" s="416"/>
      <c r="K15" s="416"/>
      <c r="L15" s="416"/>
      <c r="M15" s="416"/>
      <c r="N15" s="417"/>
      <c r="O15" s="366" t="s">
        <v>12</v>
      </c>
      <c r="P15" s="367"/>
      <c r="Q15" s="367"/>
      <c r="R15" s="367"/>
      <c r="S15" s="430" t="e">
        <f>IF(VLOOKUP($AY$2,Data,10,FALSE)=0,"-",VLOOKUP($AY$2,Data,10,FALSE))</f>
        <v>#REF!</v>
      </c>
      <c r="T15" s="430"/>
      <c r="U15" s="430"/>
      <c r="V15" s="430"/>
      <c r="W15" s="430"/>
      <c r="X15" s="430"/>
      <c r="Y15" s="430"/>
      <c r="Z15" s="430"/>
      <c r="AA15" s="430"/>
      <c r="AB15" s="430"/>
      <c r="AC15" s="430"/>
      <c r="AD15" s="430"/>
      <c r="AE15" s="431"/>
      <c r="AF15" s="366" t="s">
        <v>13</v>
      </c>
      <c r="AG15" s="367"/>
      <c r="AH15" s="367"/>
      <c r="AI15" s="367"/>
      <c r="AJ15" s="430" t="e">
        <f>IF(VLOOKUP($AY$2,Data,9,FALSE)=0,"-",VLOOKUP($AY$2,Data,9,FALSE))</f>
        <v>#REF!</v>
      </c>
      <c r="AK15" s="430"/>
      <c r="AL15" s="430"/>
      <c r="AM15" s="430"/>
      <c r="AN15" s="430"/>
      <c r="AO15" s="430"/>
      <c r="AP15" s="430"/>
      <c r="AQ15" s="430"/>
      <c r="AR15" s="430"/>
      <c r="AS15" s="430"/>
      <c r="AT15" s="430"/>
      <c r="AU15" s="430"/>
      <c r="AV15" s="431"/>
    </row>
    <row r="16" spans="2:48" ht="24.75" customHeight="1">
      <c r="B16" s="352"/>
      <c r="C16" s="353"/>
      <c r="D16" s="353"/>
      <c r="E16" s="353"/>
      <c r="F16" s="353"/>
      <c r="G16" s="445"/>
      <c r="H16" s="412" t="s">
        <v>5</v>
      </c>
      <c r="I16" s="413"/>
      <c r="J16" s="413"/>
      <c r="K16" s="413"/>
      <c r="L16" s="413"/>
      <c r="M16" s="413"/>
      <c r="N16" s="414"/>
      <c r="O16" s="399" t="s">
        <v>12</v>
      </c>
      <c r="P16" s="400"/>
      <c r="Q16" s="400"/>
      <c r="R16" s="400"/>
      <c r="S16" s="401" t="e">
        <f>IF(VLOOKUP($AY$2,Data,16,FALSE)=0,"-",VLOOKUP($AY$2,Data,16,FALSE))</f>
        <v>#REF!</v>
      </c>
      <c r="T16" s="401"/>
      <c r="U16" s="401"/>
      <c r="V16" s="401"/>
      <c r="W16" s="401"/>
      <c r="X16" s="401"/>
      <c r="Y16" s="401"/>
      <c r="Z16" s="401"/>
      <c r="AA16" s="401"/>
      <c r="AB16" s="402" t="s">
        <v>29</v>
      </c>
      <c r="AC16" s="402"/>
      <c r="AD16" s="402"/>
      <c r="AE16" s="403"/>
      <c r="AF16" s="399" t="s">
        <v>13</v>
      </c>
      <c r="AG16" s="400"/>
      <c r="AH16" s="400"/>
      <c r="AI16" s="400"/>
      <c r="AJ16" s="401" t="e">
        <f>IF(VLOOKUP($AY$2,Data,11,FALSE)=0,"-",VLOOKUP($AY$2,Data,11,FALSE))</f>
        <v>#REF!</v>
      </c>
      <c r="AK16" s="401"/>
      <c r="AL16" s="401"/>
      <c r="AM16" s="401"/>
      <c r="AN16" s="401"/>
      <c r="AO16" s="401"/>
      <c r="AP16" s="401"/>
      <c r="AQ16" s="401"/>
      <c r="AR16" s="401"/>
      <c r="AS16" s="402" t="s">
        <v>30</v>
      </c>
      <c r="AT16" s="402"/>
      <c r="AU16" s="402"/>
      <c r="AV16" s="403"/>
    </row>
    <row r="17" spans="2:48" ht="24.75" customHeight="1">
      <c r="B17" s="352"/>
      <c r="C17" s="353"/>
      <c r="D17" s="353"/>
      <c r="E17" s="353"/>
      <c r="F17" s="353"/>
      <c r="G17" s="445"/>
      <c r="H17" s="433" t="s">
        <v>19</v>
      </c>
      <c r="I17" s="434"/>
      <c r="J17" s="434"/>
      <c r="K17" s="434"/>
      <c r="L17" s="434"/>
      <c r="M17" s="434"/>
      <c r="N17" s="435"/>
      <c r="O17" s="419" t="s">
        <v>12</v>
      </c>
      <c r="P17" s="420"/>
      <c r="Q17" s="420"/>
      <c r="R17" s="420"/>
      <c r="S17" s="13" t="s">
        <v>44</v>
      </c>
      <c r="T17" s="477" t="e">
        <f>IF(VLOOKUP($AY$2,Data,17,FALSE)=0,"-",VLOOKUP($AY$2,Data,17,FALSE))</f>
        <v>#REF!</v>
      </c>
      <c r="U17" s="477"/>
      <c r="V17" s="477"/>
      <c r="W17" s="477"/>
      <c r="X17" s="477"/>
      <c r="Y17" s="477"/>
      <c r="Z17" s="477"/>
      <c r="AA17" s="13" t="s">
        <v>45</v>
      </c>
      <c r="AB17" s="402" t="s">
        <v>29</v>
      </c>
      <c r="AC17" s="402"/>
      <c r="AD17" s="402"/>
      <c r="AE17" s="403"/>
      <c r="AF17" s="419" t="s">
        <v>13</v>
      </c>
      <c r="AG17" s="420"/>
      <c r="AH17" s="420"/>
      <c r="AI17" s="420"/>
      <c r="AJ17" s="13" t="s">
        <v>46</v>
      </c>
      <c r="AK17" s="477" t="e">
        <f>IF(VLOOKUP($AY$2,Data,12,FALSE)=0,"-",VLOOKUP($AY$2,Data,12,FALSE))</f>
        <v>#REF!</v>
      </c>
      <c r="AL17" s="477"/>
      <c r="AM17" s="477"/>
      <c r="AN17" s="477"/>
      <c r="AO17" s="477"/>
      <c r="AP17" s="477"/>
      <c r="AQ17" s="477"/>
      <c r="AR17" s="13" t="s">
        <v>47</v>
      </c>
      <c r="AS17" s="402" t="s">
        <v>30</v>
      </c>
      <c r="AT17" s="402"/>
      <c r="AU17" s="402"/>
      <c r="AV17" s="403"/>
    </row>
    <row r="18" spans="2:48" ht="24.75" customHeight="1">
      <c r="B18" s="352"/>
      <c r="C18" s="353"/>
      <c r="D18" s="353"/>
      <c r="E18" s="353"/>
      <c r="F18" s="353"/>
      <c r="G18" s="445"/>
      <c r="H18" s="427" t="s">
        <v>6</v>
      </c>
      <c r="I18" s="428"/>
      <c r="J18" s="428"/>
      <c r="K18" s="428"/>
      <c r="L18" s="428"/>
      <c r="M18" s="428"/>
      <c r="N18" s="429"/>
      <c r="O18" s="419" t="s">
        <v>12</v>
      </c>
      <c r="P18" s="420"/>
      <c r="Q18" s="420"/>
      <c r="R18" s="420"/>
      <c r="S18" s="477" t="e">
        <f>IF(VLOOKUP($AY$2,Data,18,FALSE)=0,"-",VLOOKUP($AY$2,Data,18,FALSE))</f>
        <v>#REF!</v>
      </c>
      <c r="T18" s="477"/>
      <c r="U18" s="477"/>
      <c r="V18" s="477"/>
      <c r="W18" s="477"/>
      <c r="X18" s="477"/>
      <c r="Y18" s="477"/>
      <c r="Z18" s="477"/>
      <c r="AA18" s="477"/>
      <c r="AB18" s="425"/>
      <c r="AC18" s="425"/>
      <c r="AD18" s="425"/>
      <c r="AE18" s="426"/>
      <c r="AF18" s="419" t="s">
        <v>13</v>
      </c>
      <c r="AG18" s="420"/>
      <c r="AH18" s="420"/>
      <c r="AI18" s="420"/>
      <c r="AJ18" s="477" t="e">
        <f>IF(VLOOKUP($AY$2,Data,13,FALSE)=0,"-",VLOOKUP($AY$2,Data,13,FALSE))</f>
        <v>#REF!</v>
      </c>
      <c r="AK18" s="477"/>
      <c r="AL18" s="477"/>
      <c r="AM18" s="477"/>
      <c r="AN18" s="477"/>
      <c r="AO18" s="477"/>
      <c r="AP18" s="477"/>
      <c r="AQ18" s="477"/>
      <c r="AR18" s="477"/>
      <c r="AS18" s="425"/>
      <c r="AT18" s="425"/>
      <c r="AU18" s="425"/>
      <c r="AV18" s="426"/>
    </row>
    <row r="19" spans="2:48" ht="24.75" customHeight="1">
      <c r="B19" s="352"/>
      <c r="C19" s="353"/>
      <c r="D19" s="353"/>
      <c r="E19" s="353"/>
      <c r="F19" s="353"/>
      <c r="G19" s="445"/>
      <c r="H19" s="427" t="s">
        <v>113</v>
      </c>
      <c r="I19" s="428"/>
      <c r="J19" s="428"/>
      <c r="K19" s="428"/>
      <c r="L19" s="428"/>
      <c r="M19" s="428"/>
      <c r="N19" s="429"/>
      <c r="O19" s="419" t="s">
        <v>12</v>
      </c>
      <c r="P19" s="420"/>
      <c r="Q19" s="420"/>
      <c r="R19" s="420"/>
      <c r="S19" s="477" t="e">
        <f>IF(VLOOKUP($AY$2,Data,19,FALSE)=0,"-",VLOOKUP($AY$2,Data,19,FALSE))</f>
        <v>#REF!</v>
      </c>
      <c r="T19" s="477"/>
      <c r="U19" s="477"/>
      <c r="V19" s="477"/>
      <c r="W19" s="477"/>
      <c r="X19" s="477"/>
      <c r="Y19" s="477"/>
      <c r="Z19" s="477"/>
      <c r="AA19" s="477"/>
      <c r="AB19" s="421" t="s">
        <v>31</v>
      </c>
      <c r="AC19" s="421"/>
      <c r="AD19" s="421"/>
      <c r="AE19" s="422"/>
      <c r="AF19" s="419" t="s">
        <v>13</v>
      </c>
      <c r="AG19" s="420"/>
      <c r="AH19" s="420"/>
      <c r="AI19" s="420"/>
      <c r="AJ19" s="477" t="e">
        <f>IF(VLOOKUP($AY$2,Data,14,FALSE)=0,"-",VLOOKUP($AY$2,Data,14,FALSE))</f>
        <v>#REF!</v>
      </c>
      <c r="AK19" s="477"/>
      <c r="AL19" s="477"/>
      <c r="AM19" s="477"/>
      <c r="AN19" s="477"/>
      <c r="AO19" s="477"/>
      <c r="AP19" s="477"/>
      <c r="AQ19" s="477"/>
      <c r="AR19" s="477"/>
      <c r="AS19" s="421" t="s">
        <v>32</v>
      </c>
      <c r="AT19" s="421"/>
      <c r="AU19" s="421"/>
      <c r="AV19" s="422"/>
    </row>
    <row r="20" spans="2:48" ht="24.75" customHeight="1">
      <c r="B20" s="338"/>
      <c r="C20" s="339"/>
      <c r="D20" s="339"/>
      <c r="E20" s="339"/>
      <c r="F20" s="339"/>
      <c r="G20" s="446"/>
      <c r="H20" s="389" t="s">
        <v>114</v>
      </c>
      <c r="I20" s="390"/>
      <c r="J20" s="390"/>
      <c r="K20" s="390"/>
      <c r="L20" s="390"/>
      <c r="M20" s="390"/>
      <c r="N20" s="391"/>
      <c r="O20" s="392" t="s">
        <v>12</v>
      </c>
      <c r="P20" s="393"/>
      <c r="Q20" s="393"/>
      <c r="R20" s="393"/>
      <c r="S20" s="404" t="e">
        <f>IF(VLOOKUP($AY$2,Data,20,FALSE)=0,"-",VLOOKUP($AY$2,Data,20,FALSE))</f>
        <v>#REF!</v>
      </c>
      <c r="T20" s="404"/>
      <c r="U20" s="404"/>
      <c r="V20" s="404"/>
      <c r="W20" s="404"/>
      <c r="X20" s="404"/>
      <c r="Y20" s="404"/>
      <c r="Z20" s="404"/>
      <c r="AA20" s="404"/>
      <c r="AB20" s="405" t="s">
        <v>31</v>
      </c>
      <c r="AC20" s="405"/>
      <c r="AD20" s="405"/>
      <c r="AE20" s="406"/>
      <c r="AF20" s="392" t="s">
        <v>13</v>
      </c>
      <c r="AG20" s="393"/>
      <c r="AH20" s="393"/>
      <c r="AI20" s="393"/>
      <c r="AJ20" s="404" t="e">
        <f>IF(VLOOKUP($AY$2,Data,15,FALSE)=0,"-",VLOOKUP($AY$2,Data,15,FALSE))</f>
        <v>#REF!</v>
      </c>
      <c r="AK20" s="404"/>
      <c r="AL20" s="404"/>
      <c r="AM20" s="404"/>
      <c r="AN20" s="404"/>
      <c r="AO20" s="404"/>
      <c r="AP20" s="404"/>
      <c r="AQ20" s="404"/>
      <c r="AR20" s="404"/>
      <c r="AS20" s="405" t="s">
        <v>32</v>
      </c>
      <c r="AT20" s="405"/>
      <c r="AU20" s="405"/>
      <c r="AV20" s="406"/>
    </row>
    <row r="21" spans="2:48" ht="24.75" customHeight="1">
      <c r="B21" s="335" t="s">
        <v>10</v>
      </c>
      <c r="C21" s="394"/>
      <c r="D21" s="394"/>
      <c r="E21" s="394"/>
      <c r="F21" s="394"/>
      <c r="G21" s="423"/>
      <c r="H21" s="415" t="s">
        <v>5</v>
      </c>
      <c r="I21" s="416"/>
      <c r="J21" s="416"/>
      <c r="K21" s="416"/>
      <c r="L21" s="416"/>
      <c r="M21" s="416"/>
      <c r="N21" s="417"/>
      <c r="O21" s="366" t="s">
        <v>12</v>
      </c>
      <c r="P21" s="367"/>
      <c r="Q21" s="367"/>
      <c r="R21" s="367"/>
      <c r="S21" s="407" t="e">
        <f>IF(VLOOKUP($AY$2,Data,24,FALSE)=0,"-",VLOOKUP($AY$2,Data,24,FALSE))</f>
        <v>#REF!</v>
      </c>
      <c r="T21" s="407"/>
      <c r="U21" s="407"/>
      <c r="V21" s="407"/>
      <c r="W21" s="407"/>
      <c r="X21" s="407"/>
      <c r="Y21" s="407"/>
      <c r="Z21" s="407"/>
      <c r="AA21" s="407"/>
      <c r="AB21" s="408" t="s">
        <v>29</v>
      </c>
      <c r="AC21" s="408"/>
      <c r="AD21" s="408"/>
      <c r="AE21" s="409"/>
      <c r="AF21" s="366" t="s">
        <v>13</v>
      </c>
      <c r="AG21" s="367"/>
      <c r="AH21" s="367"/>
      <c r="AI21" s="367"/>
      <c r="AJ21" s="407" t="e">
        <f>IF(VLOOKUP($AY$2,Data,21,FALSE)=0,"-",VLOOKUP($AY$2,Data,21,FALSE))</f>
        <v>#REF!</v>
      </c>
      <c r="AK21" s="407"/>
      <c r="AL21" s="407"/>
      <c r="AM21" s="407"/>
      <c r="AN21" s="407"/>
      <c r="AO21" s="407"/>
      <c r="AP21" s="407"/>
      <c r="AQ21" s="407"/>
      <c r="AR21" s="407"/>
      <c r="AS21" s="408" t="s">
        <v>30</v>
      </c>
      <c r="AT21" s="408"/>
      <c r="AU21" s="408"/>
      <c r="AV21" s="409"/>
    </row>
    <row r="22" spans="2:48" ht="24.75" customHeight="1">
      <c r="B22" s="395"/>
      <c r="C22" s="396"/>
      <c r="D22" s="396"/>
      <c r="E22" s="396"/>
      <c r="F22" s="396"/>
      <c r="G22" s="424"/>
      <c r="H22" s="412" t="s">
        <v>113</v>
      </c>
      <c r="I22" s="413"/>
      <c r="J22" s="413"/>
      <c r="K22" s="413"/>
      <c r="L22" s="413"/>
      <c r="M22" s="413"/>
      <c r="N22" s="414"/>
      <c r="O22" s="399" t="s">
        <v>12</v>
      </c>
      <c r="P22" s="400"/>
      <c r="Q22" s="400"/>
      <c r="R22" s="400"/>
      <c r="S22" s="401" t="e">
        <f>IF(VLOOKUP($AY$2,Data,25,FALSE)=0,"-",VLOOKUP($AY$2,Data,25,FALSE))</f>
        <v>#REF!</v>
      </c>
      <c r="T22" s="401"/>
      <c r="U22" s="401"/>
      <c r="V22" s="401"/>
      <c r="W22" s="401"/>
      <c r="X22" s="401"/>
      <c r="Y22" s="401"/>
      <c r="Z22" s="401"/>
      <c r="AA22" s="401"/>
      <c r="AB22" s="402" t="s">
        <v>31</v>
      </c>
      <c r="AC22" s="402"/>
      <c r="AD22" s="402"/>
      <c r="AE22" s="403"/>
      <c r="AF22" s="399" t="s">
        <v>13</v>
      </c>
      <c r="AG22" s="400"/>
      <c r="AH22" s="400"/>
      <c r="AI22" s="400"/>
      <c r="AJ22" s="401" t="e">
        <f>IF(VLOOKUP($AY$2,Data,22,FALSE)=0,"-",VLOOKUP($AY$2,Data,22,FALSE))</f>
        <v>#REF!</v>
      </c>
      <c r="AK22" s="401"/>
      <c r="AL22" s="401"/>
      <c r="AM22" s="401"/>
      <c r="AN22" s="401"/>
      <c r="AO22" s="401"/>
      <c r="AP22" s="401"/>
      <c r="AQ22" s="401"/>
      <c r="AR22" s="401"/>
      <c r="AS22" s="402" t="s">
        <v>32</v>
      </c>
      <c r="AT22" s="402"/>
      <c r="AU22" s="402"/>
      <c r="AV22" s="403"/>
    </row>
    <row r="23" spans="2:48" ht="24.75" customHeight="1">
      <c r="B23" s="395"/>
      <c r="C23" s="396"/>
      <c r="D23" s="396"/>
      <c r="E23" s="396"/>
      <c r="F23" s="396"/>
      <c r="G23" s="424"/>
      <c r="H23" s="389" t="s">
        <v>114</v>
      </c>
      <c r="I23" s="390"/>
      <c r="J23" s="390"/>
      <c r="K23" s="390"/>
      <c r="L23" s="390"/>
      <c r="M23" s="390"/>
      <c r="N23" s="391"/>
      <c r="O23" s="392" t="s">
        <v>12</v>
      </c>
      <c r="P23" s="393"/>
      <c r="Q23" s="393"/>
      <c r="R23" s="393"/>
      <c r="S23" s="404" t="e">
        <f>IF(VLOOKUP($AY$2,Data,26,FALSE)=0,"-",VLOOKUP($AY$2,Data,26,FALSE))</f>
        <v>#REF!</v>
      </c>
      <c r="T23" s="404"/>
      <c r="U23" s="404"/>
      <c r="V23" s="404"/>
      <c r="W23" s="404"/>
      <c r="X23" s="404"/>
      <c r="Y23" s="404"/>
      <c r="Z23" s="404"/>
      <c r="AA23" s="404"/>
      <c r="AB23" s="405" t="s">
        <v>31</v>
      </c>
      <c r="AC23" s="405"/>
      <c r="AD23" s="405"/>
      <c r="AE23" s="406"/>
      <c r="AF23" s="392" t="s">
        <v>13</v>
      </c>
      <c r="AG23" s="393"/>
      <c r="AH23" s="393"/>
      <c r="AI23" s="393"/>
      <c r="AJ23" s="404" t="e">
        <f>IF(VLOOKUP($AY$2,Data,23,FALSE)=0,"-",VLOOKUP($AY$2,Data,23,FALSE))</f>
        <v>#REF!</v>
      </c>
      <c r="AK23" s="404"/>
      <c r="AL23" s="404"/>
      <c r="AM23" s="404"/>
      <c r="AN23" s="404"/>
      <c r="AO23" s="404"/>
      <c r="AP23" s="404"/>
      <c r="AQ23" s="404"/>
      <c r="AR23" s="404"/>
      <c r="AS23" s="405" t="s">
        <v>32</v>
      </c>
      <c r="AT23" s="405"/>
      <c r="AU23" s="405"/>
      <c r="AV23" s="406"/>
    </row>
    <row r="24" spans="2:48" ht="24.75" customHeight="1">
      <c r="B24" s="335" t="s">
        <v>11</v>
      </c>
      <c r="C24" s="394"/>
      <c r="D24" s="394"/>
      <c r="E24" s="394"/>
      <c r="F24" s="394"/>
      <c r="G24" s="394"/>
      <c r="H24" s="415" t="s">
        <v>5</v>
      </c>
      <c r="I24" s="416"/>
      <c r="J24" s="416"/>
      <c r="K24" s="416"/>
      <c r="L24" s="416"/>
      <c r="M24" s="416"/>
      <c r="N24" s="417"/>
      <c r="O24" s="366" t="s">
        <v>12</v>
      </c>
      <c r="P24" s="367"/>
      <c r="Q24" s="367"/>
      <c r="R24" s="367"/>
      <c r="S24" s="407" t="e">
        <f>IF(VLOOKUP($AY$2,Data,30,FALSE)=0,"-",VLOOKUP($AY$2,Data,30,FALSE))</f>
        <v>#REF!</v>
      </c>
      <c r="T24" s="407"/>
      <c r="U24" s="407"/>
      <c r="V24" s="407"/>
      <c r="W24" s="407"/>
      <c r="X24" s="407"/>
      <c r="Y24" s="407"/>
      <c r="Z24" s="407"/>
      <c r="AA24" s="407"/>
      <c r="AB24" s="408" t="s">
        <v>29</v>
      </c>
      <c r="AC24" s="408"/>
      <c r="AD24" s="408"/>
      <c r="AE24" s="409"/>
      <c r="AF24" s="366" t="s">
        <v>13</v>
      </c>
      <c r="AG24" s="367"/>
      <c r="AH24" s="367"/>
      <c r="AI24" s="367"/>
      <c r="AJ24" s="407" t="e">
        <f>IF(VLOOKUP($AY$2,Data,27,FALSE)=0,"-",VLOOKUP($AY$2,Data,27,FALSE))</f>
        <v>#REF!</v>
      </c>
      <c r="AK24" s="407"/>
      <c r="AL24" s="407"/>
      <c r="AM24" s="407"/>
      <c r="AN24" s="407"/>
      <c r="AO24" s="407"/>
      <c r="AP24" s="407"/>
      <c r="AQ24" s="407"/>
      <c r="AR24" s="407"/>
      <c r="AS24" s="408" t="s">
        <v>30</v>
      </c>
      <c r="AT24" s="408"/>
      <c r="AU24" s="408"/>
      <c r="AV24" s="409"/>
    </row>
    <row r="25" spans="2:48" ht="24.75" customHeight="1">
      <c r="B25" s="395"/>
      <c r="C25" s="396"/>
      <c r="D25" s="396"/>
      <c r="E25" s="396"/>
      <c r="F25" s="396"/>
      <c r="G25" s="396"/>
      <c r="H25" s="412" t="s">
        <v>113</v>
      </c>
      <c r="I25" s="413"/>
      <c r="J25" s="413"/>
      <c r="K25" s="413"/>
      <c r="L25" s="413"/>
      <c r="M25" s="413"/>
      <c r="N25" s="414"/>
      <c r="O25" s="399" t="s">
        <v>12</v>
      </c>
      <c r="P25" s="400"/>
      <c r="Q25" s="400"/>
      <c r="R25" s="400"/>
      <c r="S25" s="401" t="e">
        <f>IF(VLOOKUP($AY$2,Data,31,FALSE)=0,"-",VLOOKUP($AY$2,Data,31,FALSE))</f>
        <v>#REF!</v>
      </c>
      <c r="T25" s="401"/>
      <c r="U25" s="401"/>
      <c r="V25" s="401"/>
      <c r="W25" s="401"/>
      <c r="X25" s="401"/>
      <c r="Y25" s="401"/>
      <c r="Z25" s="401"/>
      <c r="AA25" s="401"/>
      <c r="AB25" s="402" t="s">
        <v>31</v>
      </c>
      <c r="AC25" s="402"/>
      <c r="AD25" s="402"/>
      <c r="AE25" s="403"/>
      <c r="AF25" s="399" t="s">
        <v>13</v>
      </c>
      <c r="AG25" s="400"/>
      <c r="AH25" s="400"/>
      <c r="AI25" s="400"/>
      <c r="AJ25" s="401" t="e">
        <f>IF(VLOOKUP($AY$2,Data,28,FALSE)=0,"-",VLOOKUP($AY$2,Data,28,FALSE))</f>
        <v>#REF!</v>
      </c>
      <c r="AK25" s="401"/>
      <c r="AL25" s="401"/>
      <c r="AM25" s="401"/>
      <c r="AN25" s="401"/>
      <c r="AO25" s="401"/>
      <c r="AP25" s="401"/>
      <c r="AQ25" s="401"/>
      <c r="AR25" s="401"/>
      <c r="AS25" s="402" t="s">
        <v>32</v>
      </c>
      <c r="AT25" s="402"/>
      <c r="AU25" s="402"/>
      <c r="AV25" s="403"/>
    </row>
    <row r="26" spans="2:48" ht="24.75" customHeight="1">
      <c r="B26" s="397"/>
      <c r="C26" s="398"/>
      <c r="D26" s="398"/>
      <c r="E26" s="398"/>
      <c r="F26" s="398"/>
      <c r="G26" s="398"/>
      <c r="H26" s="389" t="s">
        <v>114</v>
      </c>
      <c r="I26" s="390"/>
      <c r="J26" s="390"/>
      <c r="K26" s="390"/>
      <c r="L26" s="390"/>
      <c r="M26" s="390"/>
      <c r="N26" s="391"/>
      <c r="O26" s="392" t="s">
        <v>12</v>
      </c>
      <c r="P26" s="393"/>
      <c r="Q26" s="393"/>
      <c r="R26" s="393"/>
      <c r="S26" s="404" t="e">
        <f>IF(VLOOKUP($AY$2,Data,32,FALSE)=0,"-",VLOOKUP($AY$2,Data,32,FALSE))</f>
        <v>#REF!</v>
      </c>
      <c r="T26" s="404"/>
      <c r="U26" s="404"/>
      <c r="V26" s="404"/>
      <c r="W26" s="404"/>
      <c r="X26" s="404"/>
      <c r="Y26" s="404"/>
      <c r="Z26" s="404"/>
      <c r="AA26" s="404"/>
      <c r="AB26" s="405" t="s">
        <v>31</v>
      </c>
      <c r="AC26" s="405"/>
      <c r="AD26" s="405"/>
      <c r="AE26" s="406"/>
      <c r="AF26" s="392" t="s">
        <v>13</v>
      </c>
      <c r="AG26" s="393"/>
      <c r="AH26" s="393"/>
      <c r="AI26" s="393"/>
      <c r="AJ26" s="404" t="e">
        <f>IF(VLOOKUP($AY$2,Data,29,FALSE)=0,"-",VLOOKUP($AY$2,Data,29,FALSE))</f>
        <v>#REF!</v>
      </c>
      <c r="AK26" s="404"/>
      <c r="AL26" s="404"/>
      <c r="AM26" s="404"/>
      <c r="AN26" s="404"/>
      <c r="AO26" s="404"/>
      <c r="AP26" s="404"/>
      <c r="AQ26" s="404"/>
      <c r="AR26" s="404"/>
      <c r="AS26" s="405" t="s">
        <v>32</v>
      </c>
      <c r="AT26" s="405"/>
      <c r="AU26" s="405"/>
      <c r="AV26" s="406"/>
    </row>
    <row r="27" spans="2:48" ht="24.75" customHeight="1">
      <c r="B27" s="380" t="s">
        <v>7</v>
      </c>
      <c r="C27" s="381"/>
      <c r="D27" s="381"/>
      <c r="E27" s="381"/>
      <c r="F27" s="381"/>
      <c r="G27" s="381"/>
      <c r="H27" s="381"/>
      <c r="I27" s="381"/>
      <c r="J27" s="381"/>
      <c r="K27" s="381"/>
      <c r="L27" s="381"/>
      <c r="M27" s="381"/>
      <c r="N27" s="382"/>
      <c r="O27" s="383" t="s">
        <v>12</v>
      </c>
      <c r="P27" s="384"/>
      <c r="Q27" s="384"/>
      <c r="R27" s="384"/>
      <c r="S27" s="388" t="e">
        <f>IF(VLOOKUP($AY$2,Data,34,FALSE)=0,"-",VLOOKUP($AY$2,Data,34,FALSE))</f>
        <v>#REF!</v>
      </c>
      <c r="T27" s="388"/>
      <c r="U27" s="388"/>
      <c r="V27" s="388"/>
      <c r="W27" s="388"/>
      <c r="X27" s="388"/>
      <c r="Y27" s="388"/>
      <c r="Z27" s="388"/>
      <c r="AA27" s="388"/>
      <c r="AB27" s="386" t="s">
        <v>29</v>
      </c>
      <c r="AC27" s="386"/>
      <c r="AD27" s="386"/>
      <c r="AE27" s="387"/>
      <c r="AF27" s="383" t="s">
        <v>13</v>
      </c>
      <c r="AG27" s="384"/>
      <c r="AH27" s="384"/>
      <c r="AI27" s="384"/>
      <c r="AJ27" s="388" t="e">
        <f>IF(VLOOKUP($AY$2,Data,33,FALSE)=0,"-",VLOOKUP($AY$2,Data,33,FALSE))</f>
        <v>#REF!</v>
      </c>
      <c r="AK27" s="388"/>
      <c r="AL27" s="388"/>
      <c r="AM27" s="388"/>
      <c r="AN27" s="388"/>
      <c r="AO27" s="388"/>
      <c r="AP27" s="388"/>
      <c r="AQ27" s="388"/>
      <c r="AR27" s="388"/>
      <c r="AS27" s="386" t="s">
        <v>30</v>
      </c>
      <c r="AT27" s="386"/>
      <c r="AU27" s="386"/>
      <c r="AV27" s="387"/>
    </row>
    <row r="28" spans="2:48" ht="24.75" customHeight="1">
      <c r="B28" s="380" t="s">
        <v>14</v>
      </c>
      <c r="C28" s="381"/>
      <c r="D28" s="381"/>
      <c r="E28" s="381"/>
      <c r="F28" s="381"/>
      <c r="G28" s="381"/>
      <c r="H28" s="381"/>
      <c r="I28" s="381"/>
      <c r="J28" s="381"/>
      <c r="K28" s="381"/>
      <c r="L28" s="381"/>
      <c r="M28" s="381"/>
      <c r="N28" s="382"/>
      <c r="O28" s="383" t="s">
        <v>12</v>
      </c>
      <c r="P28" s="384"/>
      <c r="Q28" s="384"/>
      <c r="R28" s="384"/>
      <c r="S28" s="388" t="e">
        <f>IF(VLOOKUP($AY$2,Data,38,FALSE)=0,"-",VLOOKUP($AY$2,Data,38,FALSE))</f>
        <v>#REF!</v>
      </c>
      <c r="T28" s="388"/>
      <c r="U28" s="388"/>
      <c r="V28" s="388"/>
      <c r="W28" s="388"/>
      <c r="X28" s="388"/>
      <c r="Y28" s="388"/>
      <c r="Z28" s="388"/>
      <c r="AA28" s="388"/>
      <c r="AB28" s="386" t="s">
        <v>33</v>
      </c>
      <c r="AC28" s="386"/>
      <c r="AD28" s="386"/>
      <c r="AE28" s="387"/>
      <c r="AF28" s="383" t="s">
        <v>13</v>
      </c>
      <c r="AG28" s="384"/>
      <c r="AH28" s="384"/>
      <c r="AI28" s="384"/>
      <c r="AJ28" s="388" t="e">
        <f>IF(VLOOKUP($AY$2,Data,35,FALSE)=0,"-",VLOOKUP($AY$2,Data,35,FALSE))</f>
        <v>#REF!</v>
      </c>
      <c r="AK28" s="388"/>
      <c r="AL28" s="388"/>
      <c r="AM28" s="388"/>
      <c r="AN28" s="388"/>
      <c r="AO28" s="388"/>
      <c r="AP28" s="388"/>
      <c r="AQ28" s="388"/>
      <c r="AR28" s="388"/>
      <c r="AS28" s="386" t="s">
        <v>34</v>
      </c>
      <c r="AT28" s="386"/>
      <c r="AU28" s="386"/>
      <c r="AV28" s="387"/>
    </row>
    <row r="29" spans="2:48" ht="24.75" customHeight="1">
      <c r="B29" s="380" t="s">
        <v>15</v>
      </c>
      <c r="C29" s="381"/>
      <c r="D29" s="381"/>
      <c r="E29" s="381"/>
      <c r="F29" s="381"/>
      <c r="G29" s="381"/>
      <c r="H29" s="381"/>
      <c r="I29" s="381"/>
      <c r="J29" s="381"/>
      <c r="K29" s="381"/>
      <c r="L29" s="381"/>
      <c r="M29" s="381"/>
      <c r="N29" s="382"/>
      <c r="O29" s="383" t="s">
        <v>12</v>
      </c>
      <c r="P29" s="384"/>
      <c r="Q29" s="384"/>
      <c r="R29" s="384"/>
      <c r="S29" s="388" t="e">
        <f>IF(VLOOKUP($AY$2,Data,39,FALSE)=0,"-",VLOOKUP($AY$2,Data,39,FALSE))</f>
        <v>#REF!</v>
      </c>
      <c r="T29" s="388"/>
      <c r="U29" s="388"/>
      <c r="V29" s="388"/>
      <c r="W29" s="388"/>
      <c r="X29" s="388"/>
      <c r="Y29" s="388"/>
      <c r="Z29" s="388"/>
      <c r="AA29" s="388"/>
      <c r="AB29" s="386" t="s">
        <v>29</v>
      </c>
      <c r="AC29" s="386"/>
      <c r="AD29" s="386"/>
      <c r="AE29" s="387"/>
      <c r="AF29" s="383" t="s">
        <v>13</v>
      </c>
      <c r="AG29" s="384"/>
      <c r="AH29" s="384"/>
      <c r="AI29" s="384"/>
      <c r="AJ29" s="388" t="e">
        <f>IF(VLOOKUP($AY$2,Data,36,FALSE)=0,"-",VLOOKUP($AY$2,Data,36,FALSE))</f>
        <v>#REF!</v>
      </c>
      <c r="AK29" s="388"/>
      <c r="AL29" s="388"/>
      <c r="AM29" s="388"/>
      <c r="AN29" s="388"/>
      <c r="AO29" s="388"/>
      <c r="AP29" s="388"/>
      <c r="AQ29" s="388"/>
      <c r="AR29" s="388"/>
      <c r="AS29" s="386" t="s">
        <v>30</v>
      </c>
      <c r="AT29" s="386"/>
      <c r="AU29" s="386"/>
      <c r="AV29" s="387"/>
    </row>
    <row r="30" spans="2:48" ht="24.75" customHeight="1">
      <c r="B30" s="374" t="s">
        <v>18</v>
      </c>
      <c r="C30" s="375"/>
      <c r="D30" s="375"/>
      <c r="E30" s="375"/>
      <c r="F30" s="375"/>
      <c r="G30" s="375"/>
      <c r="H30" s="375"/>
      <c r="I30" s="375"/>
      <c r="J30" s="375"/>
      <c r="K30" s="375"/>
      <c r="L30" s="375"/>
      <c r="M30" s="375"/>
      <c r="N30" s="376"/>
      <c r="O30" s="366" t="s">
        <v>12</v>
      </c>
      <c r="P30" s="367"/>
      <c r="Q30" s="367"/>
      <c r="R30" s="367"/>
      <c r="S30" s="407" t="e">
        <f>IF(VLOOKUP($AY$2,Data,40,FALSE)=0,"-",VLOOKUP($AY$2,Data,40,FALSE))</f>
        <v>#REF!</v>
      </c>
      <c r="T30" s="407"/>
      <c r="U30" s="407"/>
      <c r="V30" s="407"/>
      <c r="W30" s="407"/>
      <c r="X30" s="407"/>
      <c r="Y30" s="407"/>
      <c r="Z30" s="407"/>
      <c r="AA30" s="407"/>
      <c r="AB30" s="364" t="s">
        <v>29</v>
      </c>
      <c r="AC30" s="364"/>
      <c r="AD30" s="364"/>
      <c r="AE30" s="365"/>
      <c r="AF30" s="366" t="s">
        <v>13</v>
      </c>
      <c r="AG30" s="367"/>
      <c r="AH30" s="367"/>
      <c r="AI30" s="367"/>
      <c r="AJ30" s="407" t="e">
        <f>IF(VLOOKUP($AY$2,Data,37,FALSE)=0,"-",VLOOKUP($AY$2,Data,37,FALSE))</f>
        <v>#REF!</v>
      </c>
      <c r="AK30" s="407"/>
      <c r="AL30" s="407"/>
      <c r="AM30" s="407"/>
      <c r="AN30" s="407"/>
      <c r="AO30" s="407"/>
      <c r="AP30" s="407"/>
      <c r="AQ30" s="407"/>
      <c r="AR30" s="407"/>
      <c r="AS30" s="364" t="s">
        <v>30</v>
      </c>
      <c r="AT30" s="364"/>
      <c r="AU30" s="364"/>
      <c r="AV30" s="365"/>
    </row>
    <row r="31" spans="2:48" ht="33.75" customHeight="1">
      <c r="B31" s="374" t="s">
        <v>16</v>
      </c>
      <c r="C31" s="375"/>
      <c r="D31" s="375"/>
      <c r="E31" s="375"/>
      <c r="F31" s="375"/>
      <c r="G31" s="375"/>
      <c r="H31" s="375"/>
      <c r="I31" s="375"/>
      <c r="J31" s="375"/>
      <c r="K31" s="375"/>
      <c r="L31" s="375"/>
      <c r="M31" s="375"/>
      <c r="N31" s="376"/>
      <c r="O31" s="482" t="e">
        <f>IF(VLOOKUP($AY$2,Data,41,FALSE)=0,"-",VLOOKUP($AY$2,Data,41,FALSE))</f>
        <v>#REF!</v>
      </c>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row>
    <row r="32" spans="2:48" ht="21.75" customHeight="1">
      <c r="B32" s="380" t="s">
        <v>8</v>
      </c>
      <c r="C32" s="381"/>
      <c r="D32" s="381"/>
      <c r="E32" s="381"/>
      <c r="F32" s="381"/>
      <c r="G32" s="381"/>
      <c r="H32" s="381"/>
      <c r="I32" s="381"/>
      <c r="J32" s="381"/>
      <c r="K32" s="381"/>
      <c r="L32" s="381"/>
      <c r="M32" s="381"/>
      <c r="N32" s="382"/>
      <c r="O32" s="482" t="e">
        <f>IF(VLOOKUP($AY$2,Data,42,FALSE)=0,"-",VLOOKUP($AY$2,Data,42,FALSE))</f>
        <v>#REF!</v>
      </c>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4"/>
    </row>
    <row r="33" spans="2:48" ht="18" customHeight="1">
      <c r="B33" s="335" t="s">
        <v>2</v>
      </c>
      <c r="C33" s="369"/>
      <c r="D33" s="369"/>
      <c r="E33" s="369"/>
      <c r="F33" s="369"/>
      <c r="G33" s="369"/>
      <c r="H33" s="369"/>
      <c r="I33" s="369"/>
      <c r="J33" s="369"/>
      <c r="K33" s="369"/>
      <c r="L33" s="369"/>
      <c r="M33" s="369"/>
      <c r="N33" s="370"/>
      <c r="O33" s="341" t="s">
        <v>27</v>
      </c>
      <c r="P33" s="342"/>
      <c r="Q33" s="342"/>
      <c r="R33" s="342"/>
      <c r="S33" s="342"/>
      <c r="T33" s="342"/>
      <c r="U33" s="342"/>
      <c r="V33" s="343"/>
      <c r="W33" s="478" t="e">
        <f>VLOOKUP($AY$2,Data,43,FALSE)</f>
        <v>#REF!</v>
      </c>
      <c r="X33" s="479"/>
      <c r="Y33" s="479"/>
      <c r="Z33" s="479"/>
      <c r="AA33" s="479"/>
      <c r="AB33" s="479"/>
      <c r="AC33" s="479"/>
      <c r="AD33" s="479"/>
      <c r="AE33" s="480"/>
      <c r="AF33" s="344" t="s">
        <v>28</v>
      </c>
      <c r="AG33" s="342"/>
      <c r="AH33" s="342"/>
      <c r="AI33" s="342"/>
      <c r="AJ33" s="342"/>
      <c r="AK33" s="342"/>
      <c r="AL33" s="342"/>
      <c r="AM33" s="343"/>
      <c r="AN33" s="478" t="e">
        <f>VLOOKUP($AY$2,Data,44,FALSE)</f>
        <v>#REF!</v>
      </c>
      <c r="AO33" s="479"/>
      <c r="AP33" s="479"/>
      <c r="AQ33" s="479"/>
      <c r="AR33" s="479"/>
      <c r="AS33" s="479"/>
      <c r="AT33" s="479"/>
      <c r="AU33" s="479"/>
      <c r="AV33" s="481"/>
    </row>
    <row r="34" spans="2:48" ht="18" customHeight="1">
      <c r="B34" s="371"/>
      <c r="C34" s="372"/>
      <c r="D34" s="372"/>
      <c r="E34" s="372"/>
      <c r="F34" s="372"/>
      <c r="G34" s="372"/>
      <c r="H34" s="372"/>
      <c r="I34" s="372"/>
      <c r="J34" s="372"/>
      <c r="K34" s="372"/>
      <c r="L34" s="372"/>
      <c r="M34" s="372"/>
      <c r="N34" s="373"/>
      <c r="O34" s="345" t="s">
        <v>0</v>
      </c>
      <c r="P34" s="346"/>
      <c r="Q34" s="346"/>
      <c r="R34" s="346"/>
      <c r="S34" s="346"/>
      <c r="T34" s="346"/>
      <c r="U34" s="346"/>
      <c r="V34" s="347"/>
      <c r="W34" s="485" t="e">
        <f>VLOOKUP($AY$2,Data,45,FALSE)</f>
        <v>#REF!</v>
      </c>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 customHeight="1">
      <c r="B35" s="335" t="s">
        <v>3</v>
      </c>
      <c r="C35" s="336"/>
      <c r="D35" s="336"/>
      <c r="E35" s="336"/>
      <c r="F35" s="336"/>
      <c r="G35" s="336"/>
      <c r="H35" s="336"/>
      <c r="I35" s="336"/>
      <c r="J35" s="336"/>
      <c r="K35" s="336"/>
      <c r="L35" s="336"/>
      <c r="M35" s="336"/>
      <c r="N35" s="337"/>
      <c r="O35" s="341" t="s">
        <v>27</v>
      </c>
      <c r="P35" s="342"/>
      <c r="Q35" s="342"/>
      <c r="R35" s="342"/>
      <c r="S35" s="342"/>
      <c r="T35" s="342"/>
      <c r="U35" s="342"/>
      <c r="V35" s="343"/>
      <c r="W35" s="478" t="e">
        <f>VLOOKUP($AY$2,Data,46,FALSE)</f>
        <v>#REF!</v>
      </c>
      <c r="X35" s="479"/>
      <c r="Y35" s="479"/>
      <c r="Z35" s="479"/>
      <c r="AA35" s="479"/>
      <c r="AB35" s="479"/>
      <c r="AC35" s="479"/>
      <c r="AD35" s="479"/>
      <c r="AE35" s="480"/>
      <c r="AF35" s="344" t="s">
        <v>28</v>
      </c>
      <c r="AG35" s="342"/>
      <c r="AH35" s="342"/>
      <c r="AI35" s="342"/>
      <c r="AJ35" s="342"/>
      <c r="AK35" s="342"/>
      <c r="AL35" s="342"/>
      <c r="AM35" s="343"/>
      <c r="AN35" s="478" t="e">
        <f>VLOOKUP($AY$2,Data,47,FALSE)</f>
        <v>#REF!</v>
      </c>
      <c r="AO35" s="479"/>
      <c r="AP35" s="479"/>
      <c r="AQ35" s="479"/>
      <c r="AR35" s="479"/>
      <c r="AS35" s="479"/>
      <c r="AT35" s="479"/>
      <c r="AU35" s="479"/>
      <c r="AV35" s="481"/>
    </row>
    <row r="36" spans="2:48" ht="18" customHeight="1">
      <c r="B36" s="338"/>
      <c r="C36" s="339"/>
      <c r="D36" s="339"/>
      <c r="E36" s="339"/>
      <c r="F36" s="339"/>
      <c r="G36" s="339"/>
      <c r="H36" s="339"/>
      <c r="I36" s="339"/>
      <c r="J36" s="339"/>
      <c r="K36" s="339"/>
      <c r="L36" s="339"/>
      <c r="M36" s="339"/>
      <c r="N36" s="340"/>
      <c r="O36" s="345" t="s">
        <v>0</v>
      </c>
      <c r="P36" s="346"/>
      <c r="Q36" s="346"/>
      <c r="R36" s="346"/>
      <c r="S36" s="346"/>
      <c r="T36" s="346"/>
      <c r="U36" s="346"/>
      <c r="V36" s="347"/>
      <c r="W36" s="485" t="e">
        <f>VLOOKUP($AY$2,Data,48,FALSE)</f>
        <v>#REF!</v>
      </c>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 customHeight="1">
      <c r="B37" s="351" t="s">
        <v>1</v>
      </c>
      <c r="C37" s="336"/>
      <c r="D37" s="336"/>
      <c r="E37" s="336"/>
      <c r="F37" s="336"/>
      <c r="G37" s="336"/>
      <c r="H37" s="336"/>
      <c r="I37" s="336"/>
      <c r="J37" s="336"/>
      <c r="K37" s="336"/>
      <c r="L37" s="336"/>
      <c r="M37" s="336"/>
      <c r="N37" s="337"/>
      <c r="O37" s="488" t="e">
        <f>VLOOKUP($AY$2,Data,49,FALSE)</f>
        <v>#REF!</v>
      </c>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90"/>
    </row>
    <row r="38" spans="2:48" ht="18" customHeight="1">
      <c r="B38" s="352"/>
      <c r="C38" s="353"/>
      <c r="D38" s="353"/>
      <c r="E38" s="353"/>
      <c r="F38" s="353"/>
      <c r="G38" s="353"/>
      <c r="H38" s="353"/>
      <c r="I38" s="353"/>
      <c r="J38" s="353"/>
      <c r="K38" s="353"/>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60"/>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3"/>
    </row>
    <row r="41" spans="2:48" ht="18" customHeight="1">
      <c r="B41" s="352"/>
      <c r="C41" s="353"/>
      <c r="D41" s="353"/>
      <c r="E41" s="353"/>
      <c r="F41" s="353"/>
      <c r="G41" s="353"/>
      <c r="H41" s="353"/>
      <c r="I41" s="353"/>
      <c r="J41" s="353"/>
      <c r="K41" s="353"/>
      <c r="L41" s="353"/>
      <c r="M41" s="353"/>
      <c r="N41" s="354"/>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2"/>
    </row>
    <row r="42" spans="2:48" ht="18" customHeight="1">
      <c r="B42" s="333" t="s">
        <v>20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row>
    <row r="43" spans="2:48" ht="18" customHeight="1">
      <c r="B43" s="334" t="s">
        <v>48</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sheetData>
  <sheetProtection/>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F25:AI25"/>
    <mergeCell ref="O13:AV14"/>
    <mergeCell ref="AB15:AE15"/>
    <mergeCell ref="H15:N15"/>
    <mergeCell ref="AS15:AV15"/>
    <mergeCell ref="S15:AA15"/>
    <mergeCell ref="O15:R15"/>
    <mergeCell ref="AJ15:AR15"/>
    <mergeCell ref="AS16:AV16"/>
    <mergeCell ref="AJ25:AR25"/>
    <mergeCell ref="AF26:AI26"/>
    <mergeCell ref="AS21:AV21"/>
    <mergeCell ref="AJ21:AR21"/>
    <mergeCell ref="AJ24:AR24"/>
    <mergeCell ref="AF21:AI21"/>
    <mergeCell ref="AS26:AV26"/>
    <mergeCell ref="AS25:AV25"/>
    <mergeCell ref="AS24:AV24"/>
    <mergeCell ref="AF24:AI24"/>
    <mergeCell ref="B43:AV43"/>
    <mergeCell ref="W34:AV34"/>
    <mergeCell ref="B33:N34"/>
    <mergeCell ref="B42:AV42"/>
    <mergeCell ref="B35:N36"/>
    <mergeCell ref="W36:AV36"/>
    <mergeCell ref="O37:AV37"/>
    <mergeCell ref="O38:AV38"/>
    <mergeCell ref="O34:V34"/>
    <mergeCell ref="O35:V35"/>
    <mergeCell ref="B32:N32"/>
    <mergeCell ref="O32:AV32"/>
    <mergeCell ref="AB30:AE30"/>
    <mergeCell ref="AJ29:AR29"/>
    <mergeCell ref="AF30:AI30"/>
    <mergeCell ref="AJ30:AR30"/>
    <mergeCell ref="B31:N31"/>
    <mergeCell ref="B29:N29"/>
    <mergeCell ref="AS29:AV29"/>
    <mergeCell ref="AB29:AE29"/>
    <mergeCell ref="H25:N25"/>
    <mergeCell ref="B27:N27"/>
    <mergeCell ref="B24:G26"/>
    <mergeCell ref="B28:N28"/>
    <mergeCell ref="B30:N30"/>
    <mergeCell ref="AS30:AV30"/>
    <mergeCell ref="O31:AV31"/>
    <mergeCell ref="AF27:AI27"/>
    <mergeCell ref="AJ28:AR28"/>
    <mergeCell ref="AF28:AI28"/>
    <mergeCell ref="AJ27:AR27"/>
    <mergeCell ref="O28:R28"/>
    <mergeCell ref="AB27:AE27"/>
    <mergeCell ref="O9:AV10"/>
    <mergeCell ref="AF15:AI15"/>
    <mergeCell ref="AS17:AV17"/>
    <mergeCell ref="AF16:AI16"/>
    <mergeCell ref="AF17:AI17"/>
    <mergeCell ref="O24:R24"/>
    <mergeCell ref="O25:R25"/>
    <mergeCell ref="O27:R27"/>
    <mergeCell ref="AB28:AE28"/>
    <mergeCell ref="S28:AA28"/>
    <mergeCell ref="S25:AA25"/>
    <mergeCell ref="AB25:AE25"/>
    <mergeCell ref="O39:AV39"/>
    <mergeCell ref="O36:V36"/>
    <mergeCell ref="O33:V33"/>
    <mergeCell ref="W33:AE33"/>
    <mergeCell ref="AN33:AV33"/>
    <mergeCell ref="W35:AE35"/>
    <mergeCell ref="AN35:AV35"/>
    <mergeCell ref="AF35:AM35"/>
    <mergeCell ref="B6:N6"/>
    <mergeCell ref="H19:N19"/>
    <mergeCell ref="H18:N18"/>
    <mergeCell ref="B9:N10"/>
    <mergeCell ref="B13:N14"/>
    <mergeCell ref="H16:N16"/>
    <mergeCell ref="B15:G20"/>
    <mergeCell ref="O19:R19"/>
    <mergeCell ref="AB17:AE17"/>
    <mergeCell ref="O16:R16"/>
    <mergeCell ref="O17:R17"/>
    <mergeCell ref="AB18:AE18"/>
    <mergeCell ref="T17:Z17"/>
    <mergeCell ref="AB19:AE19"/>
    <mergeCell ref="AJ18:AR18"/>
    <mergeCell ref="AF19:AI19"/>
    <mergeCell ref="AS18:AV18"/>
    <mergeCell ref="AJ20:AR20"/>
    <mergeCell ref="AJ19:AR19"/>
    <mergeCell ref="AS19:AV19"/>
    <mergeCell ref="AS20:AV20"/>
    <mergeCell ref="AF20:AI20"/>
    <mergeCell ref="AF18:AI18"/>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19.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140" t="s">
        <v>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X2" s="11" t="s">
        <v>43</v>
      </c>
      <c r="AY2" s="12">
        <v>16</v>
      </c>
    </row>
    <row r="3" spans="45:48" ht="9.75" customHeight="1">
      <c r="AS3" s="3"/>
      <c r="AT3" s="3"/>
      <c r="AU3" s="3"/>
      <c r="AV3" s="2"/>
    </row>
    <row r="4" spans="2:48" ht="15.75" customHeight="1">
      <c r="B4" s="465" t="s">
        <v>111</v>
      </c>
      <c r="C4" s="466"/>
      <c r="D4" s="466"/>
      <c r="E4" s="466"/>
      <c r="F4" s="466"/>
      <c r="G4" s="466"/>
      <c r="H4" s="466"/>
      <c r="I4" s="466"/>
      <c r="J4" s="466"/>
      <c r="K4" s="466"/>
      <c r="L4" s="466"/>
      <c r="M4" s="466"/>
      <c r="N4" s="467"/>
      <c r="O4" s="465" t="e">
        <f>VLOOKUP($AY$2,Data,3,FALSE)</f>
        <v>#REF!</v>
      </c>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7"/>
    </row>
    <row r="5" spans="2:48" ht="15.75" customHeight="1">
      <c r="B5" s="468"/>
      <c r="C5" s="469"/>
      <c r="D5" s="469"/>
      <c r="E5" s="469"/>
      <c r="F5" s="469"/>
      <c r="G5" s="469"/>
      <c r="H5" s="469"/>
      <c r="I5" s="469"/>
      <c r="J5" s="469"/>
      <c r="K5" s="469"/>
      <c r="L5" s="469"/>
      <c r="M5" s="469"/>
      <c r="N5" s="470"/>
      <c r="O5" s="468"/>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70"/>
    </row>
    <row r="6" spans="2:48" ht="23.25" customHeight="1">
      <c r="B6" s="471" t="s">
        <v>23</v>
      </c>
      <c r="C6" s="472"/>
      <c r="D6" s="472"/>
      <c r="E6" s="472"/>
      <c r="F6" s="472"/>
      <c r="G6" s="472"/>
      <c r="H6" s="472"/>
      <c r="I6" s="472"/>
      <c r="J6" s="472"/>
      <c r="K6" s="472"/>
      <c r="L6" s="472"/>
      <c r="M6" s="472"/>
      <c r="N6" s="473"/>
      <c r="O6" s="474" t="e">
        <f>VLOOKUP($AY$2,Data,4,FALSE)</f>
        <v>#REF!</v>
      </c>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6"/>
    </row>
    <row r="7" spans="2:48" ht="18" customHeight="1">
      <c r="B7" s="335" t="s">
        <v>26</v>
      </c>
      <c r="C7" s="336"/>
      <c r="D7" s="336"/>
      <c r="E7" s="336"/>
      <c r="F7" s="336"/>
      <c r="G7" s="336"/>
      <c r="H7" s="336"/>
      <c r="I7" s="336"/>
      <c r="J7" s="336"/>
      <c r="K7" s="336"/>
      <c r="L7" s="336"/>
      <c r="M7" s="336"/>
      <c r="N7" s="337"/>
      <c r="O7" s="465" t="e">
        <f>VLOOKUP($AY$2,Data,5,FALSE)&amp;VLOOKUP($AY$2,Data,6,FALSE)</f>
        <v>#REF!</v>
      </c>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7"/>
    </row>
    <row r="8" spans="2:48" ht="18" customHeight="1">
      <c r="B8" s="338"/>
      <c r="C8" s="339"/>
      <c r="D8" s="339"/>
      <c r="E8" s="339"/>
      <c r="F8" s="339"/>
      <c r="G8" s="339"/>
      <c r="H8" s="339"/>
      <c r="I8" s="339"/>
      <c r="J8" s="339"/>
      <c r="K8" s="339"/>
      <c r="L8" s="339"/>
      <c r="M8" s="339"/>
      <c r="N8" s="340"/>
      <c r="O8" s="468"/>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35" t="s">
        <v>24</v>
      </c>
      <c r="C9" s="336"/>
      <c r="D9" s="336"/>
      <c r="E9" s="336"/>
      <c r="F9" s="336"/>
      <c r="G9" s="336"/>
      <c r="H9" s="336"/>
      <c r="I9" s="336"/>
      <c r="J9" s="336"/>
      <c r="K9" s="336"/>
      <c r="L9" s="336"/>
      <c r="M9" s="336"/>
      <c r="N9" s="337"/>
      <c r="O9" s="465" t="e">
        <f>VLOOKUP($AY$2,Data,7,FALSE)</f>
        <v>#REF!</v>
      </c>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7"/>
    </row>
    <row r="10" spans="2:48" ht="17.25" customHeight="1">
      <c r="B10" s="338"/>
      <c r="C10" s="339"/>
      <c r="D10" s="339"/>
      <c r="E10" s="339"/>
      <c r="F10" s="339"/>
      <c r="G10" s="339"/>
      <c r="H10" s="339"/>
      <c r="I10" s="339"/>
      <c r="J10" s="339"/>
      <c r="K10" s="339"/>
      <c r="L10" s="339"/>
      <c r="M10" s="339"/>
      <c r="N10" s="340"/>
      <c r="O10" s="468"/>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70"/>
    </row>
    <row r="11" spans="2:48" ht="15.75" customHeight="1">
      <c r="B11" s="351" t="s">
        <v>112</v>
      </c>
      <c r="C11" s="336"/>
      <c r="D11" s="336"/>
      <c r="E11" s="336"/>
      <c r="F11" s="336"/>
      <c r="G11" s="336"/>
      <c r="H11" s="336"/>
      <c r="I11" s="336"/>
      <c r="J11" s="336"/>
      <c r="K11" s="336"/>
      <c r="L11" s="336"/>
      <c r="M11" s="336"/>
      <c r="N11" s="337"/>
      <c r="O11" s="491" t="e">
        <f>VLOOKUP($AY$2,Data,8,FALSE)</f>
        <v>#REF!</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492"/>
    </row>
    <row r="12" spans="2:48" ht="15.75" customHeight="1">
      <c r="B12" s="338"/>
      <c r="C12" s="339"/>
      <c r="D12" s="339"/>
      <c r="E12" s="339"/>
      <c r="F12" s="339"/>
      <c r="G12" s="339"/>
      <c r="H12" s="339"/>
      <c r="I12" s="339"/>
      <c r="J12" s="339"/>
      <c r="K12" s="339"/>
      <c r="L12" s="339"/>
      <c r="M12" s="339"/>
      <c r="N12" s="340"/>
      <c r="O12" s="493"/>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5"/>
    </row>
    <row r="13" spans="2:48" ht="18" customHeight="1">
      <c r="B13" s="447" t="s">
        <v>115</v>
      </c>
      <c r="C13" s="448"/>
      <c r="D13" s="448"/>
      <c r="E13" s="448"/>
      <c r="F13" s="448"/>
      <c r="G13" s="448"/>
      <c r="H13" s="448"/>
      <c r="I13" s="448"/>
      <c r="J13" s="448"/>
      <c r="K13" s="448"/>
      <c r="L13" s="448"/>
      <c r="M13" s="448"/>
      <c r="N13" s="449"/>
      <c r="O13" s="453" t="e">
        <f>VLOOKUP($AY$2,Data,2,FALSE)</f>
        <v>#REF!</v>
      </c>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5"/>
    </row>
    <row r="14" spans="2:48" ht="18" customHeight="1">
      <c r="B14" s="450"/>
      <c r="C14" s="451"/>
      <c r="D14" s="451"/>
      <c r="E14" s="451"/>
      <c r="F14" s="451"/>
      <c r="G14" s="451"/>
      <c r="H14" s="451"/>
      <c r="I14" s="451"/>
      <c r="J14" s="451"/>
      <c r="K14" s="451"/>
      <c r="L14" s="451"/>
      <c r="M14" s="451"/>
      <c r="N14" s="452"/>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8"/>
    </row>
    <row r="15" spans="2:48" ht="24.75" customHeight="1">
      <c r="B15" s="335" t="s">
        <v>9</v>
      </c>
      <c r="C15" s="336"/>
      <c r="D15" s="336"/>
      <c r="E15" s="336"/>
      <c r="F15" s="336"/>
      <c r="G15" s="444"/>
      <c r="H15" s="415" t="s">
        <v>4</v>
      </c>
      <c r="I15" s="416"/>
      <c r="J15" s="416"/>
      <c r="K15" s="416"/>
      <c r="L15" s="416"/>
      <c r="M15" s="416"/>
      <c r="N15" s="417"/>
      <c r="O15" s="366" t="s">
        <v>12</v>
      </c>
      <c r="P15" s="367"/>
      <c r="Q15" s="367"/>
      <c r="R15" s="367"/>
      <c r="S15" s="430" t="e">
        <f>IF(VLOOKUP($AY$2,Data,10,FALSE)=0,"-",VLOOKUP($AY$2,Data,10,FALSE))</f>
        <v>#REF!</v>
      </c>
      <c r="T15" s="430"/>
      <c r="U15" s="430"/>
      <c r="V15" s="430"/>
      <c r="W15" s="430"/>
      <c r="X15" s="430"/>
      <c r="Y15" s="430"/>
      <c r="Z15" s="430"/>
      <c r="AA15" s="430"/>
      <c r="AB15" s="430"/>
      <c r="AC15" s="430"/>
      <c r="AD15" s="430"/>
      <c r="AE15" s="431"/>
      <c r="AF15" s="366" t="s">
        <v>13</v>
      </c>
      <c r="AG15" s="367"/>
      <c r="AH15" s="367"/>
      <c r="AI15" s="367"/>
      <c r="AJ15" s="430" t="e">
        <f>IF(VLOOKUP($AY$2,Data,9,FALSE)=0,"-",VLOOKUP($AY$2,Data,9,FALSE))</f>
        <v>#REF!</v>
      </c>
      <c r="AK15" s="430"/>
      <c r="AL15" s="430"/>
      <c r="AM15" s="430"/>
      <c r="AN15" s="430"/>
      <c r="AO15" s="430"/>
      <c r="AP15" s="430"/>
      <c r="AQ15" s="430"/>
      <c r="AR15" s="430"/>
      <c r="AS15" s="430"/>
      <c r="AT15" s="430"/>
      <c r="AU15" s="430"/>
      <c r="AV15" s="431"/>
    </row>
    <row r="16" spans="2:48" ht="24.75" customHeight="1">
      <c r="B16" s="352"/>
      <c r="C16" s="353"/>
      <c r="D16" s="353"/>
      <c r="E16" s="353"/>
      <c r="F16" s="353"/>
      <c r="G16" s="445"/>
      <c r="H16" s="412" t="s">
        <v>5</v>
      </c>
      <c r="I16" s="413"/>
      <c r="J16" s="413"/>
      <c r="K16" s="413"/>
      <c r="L16" s="413"/>
      <c r="M16" s="413"/>
      <c r="N16" s="414"/>
      <c r="O16" s="399" t="s">
        <v>12</v>
      </c>
      <c r="P16" s="400"/>
      <c r="Q16" s="400"/>
      <c r="R16" s="400"/>
      <c r="S16" s="401" t="e">
        <f>IF(VLOOKUP($AY$2,Data,16,FALSE)=0,"-",VLOOKUP($AY$2,Data,16,FALSE))</f>
        <v>#REF!</v>
      </c>
      <c r="T16" s="401"/>
      <c r="U16" s="401"/>
      <c r="V16" s="401"/>
      <c r="W16" s="401"/>
      <c r="X16" s="401"/>
      <c r="Y16" s="401"/>
      <c r="Z16" s="401"/>
      <c r="AA16" s="401"/>
      <c r="AB16" s="402" t="s">
        <v>29</v>
      </c>
      <c r="AC16" s="402"/>
      <c r="AD16" s="402"/>
      <c r="AE16" s="403"/>
      <c r="AF16" s="399" t="s">
        <v>13</v>
      </c>
      <c r="AG16" s="400"/>
      <c r="AH16" s="400"/>
      <c r="AI16" s="400"/>
      <c r="AJ16" s="401" t="e">
        <f>IF(VLOOKUP($AY$2,Data,11,FALSE)=0,"-",VLOOKUP($AY$2,Data,11,FALSE))</f>
        <v>#REF!</v>
      </c>
      <c r="AK16" s="401"/>
      <c r="AL16" s="401"/>
      <c r="AM16" s="401"/>
      <c r="AN16" s="401"/>
      <c r="AO16" s="401"/>
      <c r="AP16" s="401"/>
      <c r="AQ16" s="401"/>
      <c r="AR16" s="401"/>
      <c r="AS16" s="402" t="s">
        <v>30</v>
      </c>
      <c r="AT16" s="402"/>
      <c r="AU16" s="402"/>
      <c r="AV16" s="403"/>
    </row>
    <row r="17" spans="2:48" ht="24.75" customHeight="1">
      <c r="B17" s="352"/>
      <c r="C17" s="353"/>
      <c r="D17" s="353"/>
      <c r="E17" s="353"/>
      <c r="F17" s="353"/>
      <c r="G17" s="445"/>
      <c r="H17" s="433" t="s">
        <v>19</v>
      </c>
      <c r="I17" s="434"/>
      <c r="J17" s="434"/>
      <c r="K17" s="434"/>
      <c r="L17" s="434"/>
      <c r="M17" s="434"/>
      <c r="N17" s="435"/>
      <c r="O17" s="419" t="s">
        <v>12</v>
      </c>
      <c r="P17" s="420"/>
      <c r="Q17" s="420"/>
      <c r="R17" s="420"/>
      <c r="S17" s="13" t="s">
        <v>44</v>
      </c>
      <c r="T17" s="477" t="e">
        <f>IF(VLOOKUP($AY$2,Data,17,FALSE)=0,"-",VLOOKUP($AY$2,Data,17,FALSE))</f>
        <v>#REF!</v>
      </c>
      <c r="U17" s="477"/>
      <c r="V17" s="477"/>
      <c r="W17" s="477"/>
      <c r="X17" s="477"/>
      <c r="Y17" s="477"/>
      <c r="Z17" s="477"/>
      <c r="AA17" s="13" t="s">
        <v>45</v>
      </c>
      <c r="AB17" s="402" t="s">
        <v>29</v>
      </c>
      <c r="AC17" s="402"/>
      <c r="AD17" s="402"/>
      <c r="AE17" s="403"/>
      <c r="AF17" s="419" t="s">
        <v>13</v>
      </c>
      <c r="AG17" s="420"/>
      <c r="AH17" s="420"/>
      <c r="AI17" s="420"/>
      <c r="AJ17" s="13" t="s">
        <v>46</v>
      </c>
      <c r="AK17" s="477" t="e">
        <f>IF(VLOOKUP($AY$2,Data,12,FALSE)=0,"-",VLOOKUP($AY$2,Data,12,FALSE))</f>
        <v>#REF!</v>
      </c>
      <c r="AL17" s="477"/>
      <c r="AM17" s="477"/>
      <c r="AN17" s="477"/>
      <c r="AO17" s="477"/>
      <c r="AP17" s="477"/>
      <c r="AQ17" s="477"/>
      <c r="AR17" s="13" t="s">
        <v>47</v>
      </c>
      <c r="AS17" s="402" t="s">
        <v>30</v>
      </c>
      <c r="AT17" s="402"/>
      <c r="AU17" s="402"/>
      <c r="AV17" s="403"/>
    </row>
    <row r="18" spans="2:48" ht="24.75" customHeight="1">
      <c r="B18" s="352"/>
      <c r="C18" s="353"/>
      <c r="D18" s="353"/>
      <c r="E18" s="353"/>
      <c r="F18" s="353"/>
      <c r="G18" s="445"/>
      <c r="H18" s="427" t="s">
        <v>6</v>
      </c>
      <c r="I18" s="428"/>
      <c r="J18" s="428"/>
      <c r="K18" s="428"/>
      <c r="L18" s="428"/>
      <c r="M18" s="428"/>
      <c r="N18" s="429"/>
      <c r="O18" s="419" t="s">
        <v>12</v>
      </c>
      <c r="P18" s="420"/>
      <c r="Q18" s="420"/>
      <c r="R18" s="420"/>
      <c r="S18" s="477" t="e">
        <f>IF(VLOOKUP($AY$2,Data,18,FALSE)=0,"-",VLOOKUP($AY$2,Data,18,FALSE))</f>
        <v>#REF!</v>
      </c>
      <c r="T18" s="477"/>
      <c r="U18" s="477"/>
      <c r="V18" s="477"/>
      <c r="W18" s="477"/>
      <c r="X18" s="477"/>
      <c r="Y18" s="477"/>
      <c r="Z18" s="477"/>
      <c r="AA18" s="477"/>
      <c r="AB18" s="425"/>
      <c r="AC18" s="425"/>
      <c r="AD18" s="425"/>
      <c r="AE18" s="426"/>
      <c r="AF18" s="419" t="s">
        <v>13</v>
      </c>
      <c r="AG18" s="420"/>
      <c r="AH18" s="420"/>
      <c r="AI18" s="420"/>
      <c r="AJ18" s="477" t="e">
        <f>IF(VLOOKUP($AY$2,Data,13,FALSE)=0,"-",VLOOKUP($AY$2,Data,13,FALSE))</f>
        <v>#REF!</v>
      </c>
      <c r="AK18" s="477"/>
      <c r="AL18" s="477"/>
      <c r="AM18" s="477"/>
      <c r="AN18" s="477"/>
      <c r="AO18" s="477"/>
      <c r="AP18" s="477"/>
      <c r="AQ18" s="477"/>
      <c r="AR18" s="477"/>
      <c r="AS18" s="425"/>
      <c r="AT18" s="425"/>
      <c r="AU18" s="425"/>
      <c r="AV18" s="426"/>
    </row>
    <row r="19" spans="2:48" ht="24.75" customHeight="1">
      <c r="B19" s="352"/>
      <c r="C19" s="353"/>
      <c r="D19" s="353"/>
      <c r="E19" s="353"/>
      <c r="F19" s="353"/>
      <c r="G19" s="445"/>
      <c r="H19" s="427" t="s">
        <v>113</v>
      </c>
      <c r="I19" s="428"/>
      <c r="J19" s="428"/>
      <c r="K19" s="428"/>
      <c r="L19" s="428"/>
      <c r="M19" s="428"/>
      <c r="N19" s="429"/>
      <c r="O19" s="419" t="s">
        <v>12</v>
      </c>
      <c r="P19" s="420"/>
      <c r="Q19" s="420"/>
      <c r="R19" s="420"/>
      <c r="S19" s="477" t="e">
        <f>IF(VLOOKUP($AY$2,Data,19,FALSE)=0,"-",VLOOKUP($AY$2,Data,19,FALSE))</f>
        <v>#REF!</v>
      </c>
      <c r="T19" s="477"/>
      <c r="U19" s="477"/>
      <c r="V19" s="477"/>
      <c r="W19" s="477"/>
      <c r="X19" s="477"/>
      <c r="Y19" s="477"/>
      <c r="Z19" s="477"/>
      <c r="AA19" s="477"/>
      <c r="AB19" s="421" t="s">
        <v>31</v>
      </c>
      <c r="AC19" s="421"/>
      <c r="AD19" s="421"/>
      <c r="AE19" s="422"/>
      <c r="AF19" s="419" t="s">
        <v>13</v>
      </c>
      <c r="AG19" s="420"/>
      <c r="AH19" s="420"/>
      <c r="AI19" s="420"/>
      <c r="AJ19" s="477" t="e">
        <f>IF(VLOOKUP($AY$2,Data,14,FALSE)=0,"-",VLOOKUP($AY$2,Data,14,FALSE))</f>
        <v>#REF!</v>
      </c>
      <c r="AK19" s="477"/>
      <c r="AL19" s="477"/>
      <c r="AM19" s="477"/>
      <c r="AN19" s="477"/>
      <c r="AO19" s="477"/>
      <c r="AP19" s="477"/>
      <c r="AQ19" s="477"/>
      <c r="AR19" s="477"/>
      <c r="AS19" s="421" t="s">
        <v>32</v>
      </c>
      <c r="AT19" s="421"/>
      <c r="AU19" s="421"/>
      <c r="AV19" s="422"/>
    </row>
    <row r="20" spans="2:48" ht="24.75" customHeight="1">
      <c r="B20" s="338"/>
      <c r="C20" s="339"/>
      <c r="D20" s="339"/>
      <c r="E20" s="339"/>
      <c r="F20" s="339"/>
      <c r="G20" s="446"/>
      <c r="H20" s="389" t="s">
        <v>114</v>
      </c>
      <c r="I20" s="390"/>
      <c r="J20" s="390"/>
      <c r="K20" s="390"/>
      <c r="L20" s="390"/>
      <c r="M20" s="390"/>
      <c r="N20" s="391"/>
      <c r="O20" s="392" t="s">
        <v>12</v>
      </c>
      <c r="P20" s="393"/>
      <c r="Q20" s="393"/>
      <c r="R20" s="393"/>
      <c r="S20" s="404" t="e">
        <f>IF(VLOOKUP($AY$2,Data,20,FALSE)=0,"-",VLOOKUP($AY$2,Data,20,FALSE))</f>
        <v>#REF!</v>
      </c>
      <c r="T20" s="404"/>
      <c r="U20" s="404"/>
      <c r="V20" s="404"/>
      <c r="W20" s="404"/>
      <c r="X20" s="404"/>
      <c r="Y20" s="404"/>
      <c r="Z20" s="404"/>
      <c r="AA20" s="404"/>
      <c r="AB20" s="405" t="s">
        <v>31</v>
      </c>
      <c r="AC20" s="405"/>
      <c r="AD20" s="405"/>
      <c r="AE20" s="406"/>
      <c r="AF20" s="392" t="s">
        <v>13</v>
      </c>
      <c r="AG20" s="393"/>
      <c r="AH20" s="393"/>
      <c r="AI20" s="393"/>
      <c r="AJ20" s="404" t="e">
        <f>IF(VLOOKUP($AY$2,Data,15,FALSE)=0,"-",VLOOKUP($AY$2,Data,15,FALSE))</f>
        <v>#REF!</v>
      </c>
      <c r="AK20" s="404"/>
      <c r="AL20" s="404"/>
      <c r="AM20" s="404"/>
      <c r="AN20" s="404"/>
      <c r="AO20" s="404"/>
      <c r="AP20" s="404"/>
      <c r="AQ20" s="404"/>
      <c r="AR20" s="404"/>
      <c r="AS20" s="405" t="s">
        <v>32</v>
      </c>
      <c r="AT20" s="405"/>
      <c r="AU20" s="405"/>
      <c r="AV20" s="406"/>
    </row>
    <row r="21" spans="2:48" ht="24.75" customHeight="1">
      <c r="B21" s="335" t="s">
        <v>10</v>
      </c>
      <c r="C21" s="394"/>
      <c r="D21" s="394"/>
      <c r="E21" s="394"/>
      <c r="F21" s="394"/>
      <c r="G21" s="423"/>
      <c r="H21" s="415" t="s">
        <v>5</v>
      </c>
      <c r="I21" s="416"/>
      <c r="J21" s="416"/>
      <c r="K21" s="416"/>
      <c r="L21" s="416"/>
      <c r="M21" s="416"/>
      <c r="N21" s="417"/>
      <c r="O21" s="366" t="s">
        <v>12</v>
      </c>
      <c r="P21" s="367"/>
      <c r="Q21" s="367"/>
      <c r="R21" s="367"/>
      <c r="S21" s="407" t="e">
        <f>IF(VLOOKUP($AY$2,Data,24,FALSE)=0,"-",VLOOKUP($AY$2,Data,24,FALSE))</f>
        <v>#REF!</v>
      </c>
      <c r="T21" s="407"/>
      <c r="U21" s="407"/>
      <c r="V21" s="407"/>
      <c r="W21" s="407"/>
      <c r="X21" s="407"/>
      <c r="Y21" s="407"/>
      <c r="Z21" s="407"/>
      <c r="AA21" s="407"/>
      <c r="AB21" s="408" t="s">
        <v>29</v>
      </c>
      <c r="AC21" s="408"/>
      <c r="AD21" s="408"/>
      <c r="AE21" s="409"/>
      <c r="AF21" s="366" t="s">
        <v>13</v>
      </c>
      <c r="AG21" s="367"/>
      <c r="AH21" s="367"/>
      <c r="AI21" s="367"/>
      <c r="AJ21" s="407" t="e">
        <f>IF(VLOOKUP($AY$2,Data,21,FALSE)=0,"-",VLOOKUP($AY$2,Data,21,FALSE))</f>
        <v>#REF!</v>
      </c>
      <c r="AK21" s="407"/>
      <c r="AL21" s="407"/>
      <c r="AM21" s="407"/>
      <c r="AN21" s="407"/>
      <c r="AO21" s="407"/>
      <c r="AP21" s="407"/>
      <c r="AQ21" s="407"/>
      <c r="AR21" s="407"/>
      <c r="AS21" s="408" t="s">
        <v>30</v>
      </c>
      <c r="AT21" s="408"/>
      <c r="AU21" s="408"/>
      <c r="AV21" s="409"/>
    </row>
    <row r="22" spans="2:48" ht="24.75" customHeight="1">
      <c r="B22" s="395"/>
      <c r="C22" s="396"/>
      <c r="D22" s="396"/>
      <c r="E22" s="396"/>
      <c r="F22" s="396"/>
      <c r="G22" s="424"/>
      <c r="H22" s="412" t="s">
        <v>113</v>
      </c>
      <c r="I22" s="413"/>
      <c r="J22" s="413"/>
      <c r="K22" s="413"/>
      <c r="L22" s="413"/>
      <c r="M22" s="413"/>
      <c r="N22" s="414"/>
      <c r="O22" s="399" t="s">
        <v>12</v>
      </c>
      <c r="P22" s="400"/>
      <c r="Q22" s="400"/>
      <c r="R22" s="400"/>
      <c r="S22" s="401" t="e">
        <f>IF(VLOOKUP($AY$2,Data,25,FALSE)=0,"-",VLOOKUP($AY$2,Data,25,FALSE))</f>
        <v>#REF!</v>
      </c>
      <c r="T22" s="401"/>
      <c r="U22" s="401"/>
      <c r="V22" s="401"/>
      <c r="W22" s="401"/>
      <c r="X22" s="401"/>
      <c r="Y22" s="401"/>
      <c r="Z22" s="401"/>
      <c r="AA22" s="401"/>
      <c r="AB22" s="402" t="s">
        <v>31</v>
      </c>
      <c r="AC22" s="402"/>
      <c r="AD22" s="402"/>
      <c r="AE22" s="403"/>
      <c r="AF22" s="399" t="s">
        <v>13</v>
      </c>
      <c r="AG22" s="400"/>
      <c r="AH22" s="400"/>
      <c r="AI22" s="400"/>
      <c r="AJ22" s="401" t="e">
        <f>IF(VLOOKUP($AY$2,Data,22,FALSE)=0,"-",VLOOKUP($AY$2,Data,22,FALSE))</f>
        <v>#REF!</v>
      </c>
      <c r="AK22" s="401"/>
      <c r="AL22" s="401"/>
      <c r="AM22" s="401"/>
      <c r="AN22" s="401"/>
      <c r="AO22" s="401"/>
      <c r="AP22" s="401"/>
      <c r="AQ22" s="401"/>
      <c r="AR22" s="401"/>
      <c r="AS22" s="402" t="s">
        <v>32</v>
      </c>
      <c r="AT22" s="402"/>
      <c r="AU22" s="402"/>
      <c r="AV22" s="403"/>
    </row>
    <row r="23" spans="2:48" ht="24.75" customHeight="1">
      <c r="B23" s="395"/>
      <c r="C23" s="396"/>
      <c r="D23" s="396"/>
      <c r="E23" s="396"/>
      <c r="F23" s="396"/>
      <c r="G23" s="424"/>
      <c r="H23" s="389" t="s">
        <v>114</v>
      </c>
      <c r="I23" s="390"/>
      <c r="J23" s="390"/>
      <c r="K23" s="390"/>
      <c r="L23" s="390"/>
      <c r="M23" s="390"/>
      <c r="N23" s="391"/>
      <c r="O23" s="392" t="s">
        <v>12</v>
      </c>
      <c r="P23" s="393"/>
      <c r="Q23" s="393"/>
      <c r="R23" s="393"/>
      <c r="S23" s="404" t="e">
        <f>IF(VLOOKUP($AY$2,Data,26,FALSE)=0,"-",VLOOKUP($AY$2,Data,26,FALSE))</f>
        <v>#REF!</v>
      </c>
      <c r="T23" s="404"/>
      <c r="U23" s="404"/>
      <c r="V23" s="404"/>
      <c r="W23" s="404"/>
      <c r="X23" s="404"/>
      <c r="Y23" s="404"/>
      <c r="Z23" s="404"/>
      <c r="AA23" s="404"/>
      <c r="AB23" s="405" t="s">
        <v>31</v>
      </c>
      <c r="AC23" s="405"/>
      <c r="AD23" s="405"/>
      <c r="AE23" s="406"/>
      <c r="AF23" s="392" t="s">
        <v>13</v>
      </c>
      <c r="AG23" s="393"/>
      <c r="AH23" s="393"/>
      <c r="AI23" s="393"/>
      <c r="AJ23" s="404" t="e">
        <f>IF(VLOOKUP($AY$2,Data,23,FALSE)=0,"-",VLOOKUP($AY$2,Data,23,FALSE))</f>
        <v>#REF!</v>
      </c>
      <c r="AK23" s="404"/>
      <c r="AL23" s="404"/>
      <c r="AM23" s="404"/>
      <c r="AN23" s="404"/>
      <c r="AO23" s="404"/>
      <c r="AP23" s="404"/>
      <c r="AQ23" s="404"/>
      <c r="AR23" s="404"/>
      <c r="AS23" s="405" t="s">
        <v>32</v>
      </c>
      <c r="AT23" s="405"/>
      <c r="AU23" s="405"/>
      <c r="AV23" s="406"/>
    </row>
    <row r="24" spans="2:48" ht="24.75" customHeight="1">
      <c r="B24" s="335" t="s">
        <v>11</v>
      </c>
      <c r="C24" s="394"/>
      <c r="D24" s="394"/>
      <c r="E24" s="394"/>
      <c r="F24" s="394"/>
      <c r="G24" s="394"/>
      <c r="H24" s="415" t="s">
        <v>5</v>
      </c>
      <c r="I24" s="416"/>
      <c r="J24" s="416"/>
      <c r="K24" s="416"/>
      <c r="L24" s="416"/>
      <c r="M24" s="416"/>
      <c r="N24" s="417"/>
      <c r="O24" s="366" t="s">
        <v>12</v>
      </c>
      <c r="P24" s="367"/>
      <c r="Q24" s="367"/>
      <c r="R24" s="367"/>
      <c r="S24" s="407" t="e">
        <f>IF(VLOOKUP($AY$2,Data,30,FALSE)=0,"-",VLOOKUP($AY$2,Data,30,FALSE))</f>
        <v>#REF!</v>
      </c>
      <c r="T24" s="407"/>
      <c r="U24" s="407"/>
      <c r="V24" s="407"/>
      <c r="W24" s="407"/>
      <c r="X24" s="407"/>
      <c r="Y24" s="407"/>
      <c r="Z24" s="407"/>
      <c r="AA24" s="407"/>
      <c r="AB24" s="408" t="s">
        <v>29</v>
      </c>
      <c r="AC24" s="408"/>
      <c r="AD24" s="408"/>
      <c r="AE24" s="409"/>
      <c r="AF24" s="366" t="s">
        <v>13</v>
      </c>
      <c r="AG24" s="367"/>
      <c r="AH24" s="367"/>
      <c r="AI24" s="367"/>
      <c r="AJ24" s="407" t="e">
        <f>IF(VLOOKUP($AY$2,Data,27,FALSE)=0,"-",VLOOKUP($AY$2,Data,27,FALSE))</f>
        <v>#REF!</v>
      </c>
      <c r="AK24" s="407"/>
      <c r="AL24" s="407"/>
      <c r="AM24" s="407"/>
      <c r="AN24" s="407"/>
      <c r="AO24" s="407"/>
      <c r="AP24" s="407"/>
      <c r="AQ24" s="407"/>
      <c r="AR24" s="407"/>
      <c r="AS24" s="408" t="s">
        <v>30</v>
      </c>
      <c r="AT24" s="408"/>
      <c r="AU24" s="408"/>
      <c r="AV24" s="409"/>
    </row>
    <row r="25" spans="2:48" ht="24.75" customHeight="1">
      <c r="B25" s="395"/>
      <c r="C25" s="396"/>
      <c r="D25" s="396"/>
      <c r="E25" s="396"/>
      <c r="F25" s="396"/>
      <c r="G25" s="396"/>
      <c r="H25" s="412" t="s">
        <v>113</v>
      </c>
      <c r="I25" s="413"/>
      <c r="J25" s="413"/>
      <c r="K25" s="413"/>
      <c r="L25" s="413"/>
      <c r="M25" s="413"/>
      <c r="N25" s="414"/>
      <c r="O25" s="399" t="s">
        <v>12</v>
      </c>
      <c r="P25" s="400"/>
      <c r="Q25" s="400"/>
      <c r="R25" s="400"/>
      <c r="S25" s="401" t="e">
        <f>IF(VLOOKUP($AY$2,Data,31,FALSE)=0,"-",VLOOKUP($AY$2,Data,31,FALSE))</f>
        <v>#REF!</v>
      </c>
      <c r="T25" s="401"/>
      <c r="U25" s="401"/>
      <c r="V25" s="401"/>
      <c r="W25" s="401"/>
      <c r="X25" s="401"/>
      <c r="Y25" s="401"/>
      <c r="Z25" s="401"/>
      <c r="AA25" s="401"/>
      <c r="AB25" s="402" t="s">
        <v>31</v>
      </c>
      <c r="AC25" s="402"/>
      <c r="AD25" s="402"/>
      <c r="AE25" s="403"/>
      <c r="AF25" s="399" t="s">
        <v>13</v>
      </c>
      <c r="AG25" s="400"/>
      <c r="AH25" s="400"/>
      <c r="AI25" s="400"/>
      <c r="AJ25" s="401" t="e">
        <f>IF(VLOOKUP($AY$2,Data,28,FALSE)=0,"-",VLOOKUP($AY$2,Data,28,FALSE))</f>
        <v>#REF!</v>
      </c>
      <c r="AK25" s="401"/>
      <c r="AL25" s="401"/>
      <c r="AM25" s="401"/>
      <c r="AN25" s="401"/>
      <c r="AO25" s="401"/>
      <c r="AP25" s="401"/>
      <c r="AQ25" s="401"/>
      <c r="AR25" s="401"/>
      <c r="AS25" s="402" t="s">
        <v>32</v>
      </c>
      <c r="AT25" s="402"/>
      <c r="AU25" s="402"/>
      <c r="AV25" s="403"/>
    </row>
    <row r="26" spans="2:48" ht="24.75" customHeight="1">
      <c r="B26" s="397"/>
      <c r="C26" s="398"/>
      <c r="D26" s="398"/>
      <c r="E26" s="398"/>
      <c r="F26" s="398"/>
      <c r="G26" s="398"/>
      <c r="H26" s="389" t="s">
        <v>114</v>
      </c>
      <c r="I26" s="390"/>
      <c r="J26" s="390"/>
      <c r="K26" s="390"/>
      <c r="L26" s="390"/>
      <c r="M26" s="390"/>
      <c r="N26" s="391"/>
      <c r="O26" s="392" t="s">
        <v>12</v>
      </c>
      <c r="P26" s="393"/>
      <c r="Q26" s="393"/>
      <c r="R26" s="393"/>
      <c r="S26" s="404" t="e">
        <f>IF(VLOOKUP($AY$2,Data,32,FALSE)=0,"-",VLOOKUP($AY$2,Data,32,FALSE))</f>
        <v>#REF!</v>
      </c>
      <c r="T26" s="404"/>
      <c r="U26" s="404"/>
      <c r="V26" s="404"/>
      <c r="W26" s="404"/>
      <c r="X26" s="404"/>
      <c r="Y26" s="404"/>
      <c r="Z26" s="404"/>
      <c r="AA26" s="404"/>
      <c r="AB26" s="405" t="s">
        <v>31</v>
      </c>
      <c r="AC26" s="405"/>
      <c r="AD26" s="405"/>
      <c r="AE26" s="406"/>
      <c r="AF26" s="392" t="s">
        <v>13</v>
      </c>
      <c r="AG26" s="393"/>
      <c r="AH26" s="393"/>
      <c r="AI26" s="393"/>
      <c r="AJ26" s="404" t="e">
        <f>IF(VLOOKUP($AY$2,Data,29,FALSE)=0,"-",VLOOKUP($AY$2,Data,29,FALSE))</f>
        <v>#REF!</v>
      </c>
      <c r="AK26" s="404"/>
      <c r="AL26" s="404"/>
      <c r="AM26" s="404"/>
      <c r="AN26" s="404"/>
      <c r="AO26" s="404"/>
      <c r="AP26" s="404"/>
      <c r="AQ26" s="404"/>
      <c r="AR26" s="404"/>
      <c r="AS26" s="405" t="s">
        <v>32</v>
      </c>
      <c r="AT26" s="405"/>
      <c r="AU26" s="405"/>
      <c r="AV26" s="406"/>
    </row>
    <row r="27" spans="2:48" ht="24.75" customHeight="1">
      <c r="B27" s="380" t="s">
        <v>7</v>
      </c>
      <c r="C27" s="381"/>
      <c r="D27" s="381"/>
      <c r="E27" s="381"/>
      <c r="F27" s="381"/>
      <c r="G27" s="381"/>
      <c r="H27" s="381"/>
      <c r="I27" s="381"/>
      <c r="J27" s="381"/>
      <c r="K27" s="381"/>
      <c r="L27" s="381"/>
      <c r="M27" s="381"/>
      <c r="N27" s="382"/>
      <c r="O27" s="383" t="s">
        <v>12</v>
      </c>
      <c r="P27" s="384"/>
      <c r="Q27" s="384"/>
      <c r="R27" s="384"/>
      <c r="S27" s="388" t="e">
        <f>IF(VLOOKUP($AY$2,Data,34,FALSE)=0,"-",VLOOKUP($AY$2,Data,34,FALSE))</f>
        <v>#REF!</v>
      </c>
      <c r="T27" s="388"/>
      <c r="U27" s="388"/>
      <c r="V27" s="388"/>
      <c r="W27" s="388"/>
      <c r="X27" s="388"/>
      <c r="Y27" s="388"/>
      <c r="Z27" s="388"/>
      <c r="AA27" s="388"/>
      <c r="AB27" s="386" t="s">
        <v>29</v>
      </c>
      <c r="AC27" s="386"/>
      <c r="AD27" s="386"/>
      <c r="AE27" s="387"/>
      <c r="AF27" s="383" t="s">
        <v>13</v>
      </c>
      <c r="AG27" s="384"/>
      <c r="AH27" s="384"/>
      <c r="AI27" s="384"/>
      <c r="AJ27" s="388" t="e">
        <f>IF(VLOOKUP($AY$2,Data,33,FALSE)=0,"-",VLOOKUP($AY$2,Data,33,FALSE))</f>
        <v>#REF!</v>
      </c>
      <c r="AK27" s="388"/>
      <c r="AL27" s="388"/>
      <c r="AM27" s="388"/>
      <c r="AN27" s="388"/>
      <c r="AO27" s="388"/>
      <c r="AP27" s="388"/>
      <c r="AQ27" s="388"/>
      <c r="AR27" s="388"/>
      <c r="AS27" s="386" t="s">
        <v>30</v>
      </c>
      <c r="AT27" s="386"/>
      <c r="AU27" s="386"/>
      <c r="AV27" s="387"/>
    </row>
    <row r="28" spans="2:48" ht="24.75" customHeight="1">
      <c r="B28" s="380" t="s">
        <v>14</v>
      </c>
      <c r="C28" s="381"/>
      <c r="D28" s="381"/>
      <c r="E28" s="381"/>
      <c r="F28" s="381"/>
      <c r="G28" s="381"/>
      <c r="H28" s="381"/>
      <c r="I28" s="381"/>
      <c r="J28" s="381"/>
      <c r="K28" s="381"/>
      <c r="L28" s="381"/>
      <c r="M28" s="381"/>
      <c r="N28" s="382"/>
      <c r="O28" s="383" t="s">
        <v>12</v>
      </c>
      <c r="P28" s="384"/>
      <c r="Q28" s="384"/>
      <c r="R28" s="384"/>
      <c r="S28" s="388" t="e">
        <f>IF(VLOOKUP($AY$2,Data,38,FALSE)=0,"-",VLOOKUP($AY$2,Data,38,FALSE))</f>
        <v>#REF!</v>
      </c>
      <c r="T28" s="388"/>
      <c r="U28" s="388"/>
      <c r="V28" s="388"/>
      <c r="W28" s="388"/>
      <c r="X28" s="388"/>
      <c r="Y28" s="388"/>
      <c r="Z28" s="388"/>
      <c r="AA28" s="388"/>
      <c r="AB28" s="386" t="s">
        <v>33</v>
      </c>
      <c r="AC28" s="386"/>
      <c r="AD28" s="386"/>
      <c r="AE28" s="387"/>
      <c r="AF28" s="383" t="s">
        <v>13</v>
      </c>
      <c r="AG28" s="384"/>
      <c r="AH28" s="384"/>
      <c r="AI28" s="384"/>
      <c r="AJ28" s="388" t="e">
        <f>IF(VLOOKUP($AY$2,Data,35,FALSE)=0,"-",VLOOKUP($AY$2,Data,35,FALSE))</f>
        <v>#REF!</v>
      </c>
      <c r="AK28" s="388"/>
      <c r="AL28" s="388"/>
      <c r="AM28" s="388"/>
      <c r="AN28" s="388"/>
      <c r="AO28" s="388"/>
      <c r="AP28" s="388"/>
      <c r="AQ28" s="388"/>
      <c r="AR28" s="388"/>
      <c r="AS28" s="386" t="s">
        <v>34</v>
      </c>
      <c r="AT28" s="386"/>
      <c r="AU28" s="386"/>
      <c r="AV28" s="387"/>
    </row>
    <row r="29" spans="2:48" ht="24.75" customHeight="1">
      <c r="B29" s="380" t="s">
        <v>15</v>
      </c>
      <c r="C29" s="381"/>
      <c r="D29" s="381"/>
      <c r="E29" s="381"/>
      <c r="F29" s="381"/>
      <c r="G29" s="381"/>
      <c r="H29" s="381"/>
      <c r="I29" s="381"/>
      <c r="J29" s="381"/>
      <c r="K29" s="381"/>
      <c r="L29" s="381"/>
      <c r="M29" s="381"/>
      <c r="N29" s="382"/>
      <c r="O29" s="383" t="s">
        <v>12</v>
      </c>
      <c r="P29" s="384"/>
      <c r="Q29" s="384"/>
      <c r="R29" s="384"/>
      <c r="S29" s="388" t="e">
        <f>IF(VLOOKUP($AY$2,Data,39,FALSE)=0,"-",VLOOKUP($AY$2,Data,39,FALSE))</f>
        <v>#REF!</v>
      </c>
      <c r="T29" s="388"/>
      <c r="U29" s="388"/>
      <c r="V29" s="388"/>
      <c r="W29" s="388"/>
      <c r="X29" s="388"/>
      <c r="Y29" s="388"/>
      <c r="Z29" s="388"/>
      <c r="AA29" s="388"/>
      <c r="AB29" s="386" t="s">
        <v>29</v>
      </c>
      <c r="AC29" s="386"/>
      <c r="AD29" s="386"/>
      <c r="AE29" s="387"/>
      <c r="AF29" s="383" t="s">
        <v>13</v>
      </c>
      <c r="AG29" s="384"/>
      <c r="AH29" s="384"/>
      <c r="AI29" s="384"/>
      <c r="AJ29" s="388" t="e">
        <f>IF(VLOOKUP($AY$2,Data,36,FALSE)=0,"-",VLOOKUP($AY$2,Data,36,FALSE))</f>
        <v>#REF!</v>
      </c>
      <c r="AK29" s="388"/>
      <c r="AL29" s="388"/>
      <c r="AM29" s="388"/>
      <c r="AN29" s="388"/>
      <c r="AO29" s="388"/>
      <c r="AP29" s="388"/>
      <c r="AQ29" s="388"/>
      <c r="AR29" s="388"/>
      <c r="AS29" s="386" t="s">
        <v>30</v>
      </c>
      <c r="AT29" s="386"/>
      <c r="AU29" s="386"/>
      <c r="AV29" s="387"/>
    </row>
    <row r="30" spans="2:48" ht="24.75" customHeight="1">
      <c r="B30" s="374" t="s">
        <v>18</v>
      </c>
      <c r="C30" s="375"/>
      <c r="D30" s="375"/>
      <c r="E30" s="375"/>
      <c r="F30" s="375"/>
      <c r="G30" s="375"/>
      <c r="H30" s="375"/>
      <c r="I30" s="375"/>
      <c r="J30" s="375"/>
      <c r="K30" s="375"/>
      <c r="L30" s="375"/>
      <c r="M30" s="375"/>
      <c r="N30" s="376"/>
      <c r="O30" s="366" t="s">
        <v>12</v>
      </c>
      <c r="P30" s="367"/>
      <c r="Q30" s="367"/>
      <c r="R30" s="367"/>
      <c r="S30" s="407" t="e">
        <f>IF(VLOOKUP($AY$2,Data,40,FALSE)=0,"-",VLOOKUP($AY$2,Data,40,FALSE))</f>
        <v>#REF!</v>
      </c>
      <c r="T30" s="407"/>
      <c r="U30" s="407"/>
      <c r="V30" s="407"/>
      <c r="W30" s="407"/>
      <c r="X30" s="407"/>
      <c r="Y30" s="407"/>
      <c r="Z30" s="407"/>
      <c r="AA30" s="407"/>
      <c r="AB30" s="364" t="s">
        <v>29</v>
      </c>
      <c r="AC30" s="364"/>
      <c r="AD30" s="364"/>
      <c r="AE30" s="365"/>
      <c r="AF30" s="366" t="s">
        <v>13</v>
      </c>
      <c r="AG30" s="367"/>
      <c r="AH30" s="367"/>
      <c r="AI30" s="367"/>
      <c r="AJ30" s="407" t="e">
        <f>IF(VLOOKUP($AY$2,Data,37,FALSE)=0,"-",VLOOKUP($AY$2,Data,37,FALSE))</f>
        <v>#REF!</v>
      </c>
      <c r="AK30" s="407"/>
      <c r="AL30" s="407"/>
      <c r="AM30" s="407"/>
      <c r="AN30" s="407"/>
      <c r="AO30" s="407"/>
      <c r="AP30" s="407"/>
      <c r="AQ30" s="407"/>
      <c r="AR30" s="407"/>
      <c r="AS30" s="364" t="s">
        <v>30</v>
      </c>
      <c r="AT30" s="364"/>
      <c r="AU30" s="364"/>
      <c r="AV30" s="365"/>
    </row>
    <row r="31" spans="2:48" ht="33.75" customHeight="1">
      <c r="B31" s="374" t="s">
        <v>16</v>
      </c>
      <c r="C31" s="375"/>
      <c r="D31" s="375"/>
      <c r="E31" s="375"/>
      <c r="F31" s="375"/>
      <c r="G31" s="375"/>
      <c r="H31" s="375"/>
      <c r="I31" s="375"/>
      <c r="J31" s="375"/>
      <c r="K31" s="375"/>
      <c r="L31" s="375"/>
      <c r="M31" s="375"/>
      <c r="N31" s="376"/>
      <c r="O31" s="482" t="e">
        <f>IF(VLOOKUP($AY$2,Data,41,FALSE)=0,"-",VLOOKUP($AY$2,Data,41,FALSE))</f>
        <v>#REF!</v>
      </c>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row>
    <row r="32" spans="2:48" ht="21.75" customHeight="1">
      <c r="B32" s="380" t="s">
        <v>8</v>
      </c>
      <c r="C32" s="381"/>
      <c r="D32" s="381"/>
      <c r="E32" s="381"/>
      <c r="F32" s="381"/>
      <c r="G32" s="381"/>
      <c r="H32" s="381"/>
      <c r="I32" s="381"/>
      <c r="J32" s="381"/>
      <c r="K32" s="381"/>
      <c r="L32" s="381"/>
      <c r="M32" s="381"/>
      <c r="N32" s="382"/>
      <c r="O32" s="482" t="e">
        <f>IF(VLOOKUP($AY$2,Data,42,FALSE)=0,"-",VLOOKUP($AY$2,Data,42,FALSE))</f>
        <v>#REF!</v>
      </c>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4"/>
    </row>
    <row r="33" spans="2:48" ht="18" customHeight="1">
      <c r="B33" s="335" t="s">
        <v>2</v>
      </c>
      <c r="C33" s="369"/>
      <c r="D33" s="369"/>
      <c r="E33" s="369"/>
      <c r="F33" s="369"/>
      <c r="G33" s="369"/>
      <c r="H33" s="369"/>
      <c r="I33" s="369"/>
      <c r="J33" s="369"/>
      <c r="K33" s="369"/>
      <c r="L33" s="369"/>
      <c r="M33" s="369"/>
      <c r="N33" s="370"/>
      <c r="O33" s="341" t="s">
        <v>27</v>
      </c>
      <c r="P33" s="342"/>
      <c r="Q33" s="342"/>
      <c r="R33" s="342"/>
      <c r="S33" s="342"/>
      <c r="T33" s="342"/>
      <c r="U33" s="342"/>
      <c r="V33" s="343"/>
      <c r="W33" s="478" t="e">
        <f>VLOOKUP($AY$2,Data,43,FALSE)</f>
        <v>#REF!</v>
      </c>
      <c r="X33" s="479"/>
      <c r="Y33" s="479"/>
      <c r="Z33" s="479"/>
      <c r="AA33" s="479"/>
      <c r="AB33" s="479"/>
      <c r="AC33" s="479"/>
      <c r="AD33" s="479"/>
      <c r="AE33" s="480"/>
      <c r="AF33" s="344" t="s">
        <v>28</v>
      </c>
      <c r="AG33" s="342"/>
      <c r="AH33" s="342"/>
      <c r="AI33" s="342"/>
      <c r="AJ33" s="342"/>
      <c r="AK33" s="342"/>
      <c r="AL33" s="342"/>
      <c r="AM33" s="343"/>
      <c r="AN33" s="478" t="e">
        <f>VLOOKUP($AY$2,Data,44,FALSE)</f>
        <v>#REF!</v>
      </c>
      <c r="AO33" s="479"/>
      <c r="AP33" s="479"/>
      <c r="AQ33" s="479"/>
      <c r="AR33" s="479"/>
      <c r="AS33" s="479"/>
      <c r="AT33" s="479"/>
      <c r="AU33" s="479"/>
      <c r="AV33" s="481"/>
    </row>
    <row r="34" spans="2:48" ht="18" customHeight="1">
      <c r="B34" s="371"/>
      <c r="C34" s="372"/>
      <c r="D34" s="372"/>
      <c r="E34" s="372"/>
      <c r="F34" s="372"/>
      <c r="G34" s="372"/>
      <c r="H34" s="372"/>
      <c r="I34" s="372"/>
      <c r="J34" s="372"/>
      <c r="K34" s="372"/>
      <c r="L34" s="372"/>
      <c r="M34" s="372"/>
      <c r="N34" s="373"/>
      <c r="O34" s="345" t="s">
        <v>0</v>
      </c>
      <c r="P34" s="346"/>
      <c r="Q34" s="346"/>
      <c r="R34" s="346"/>
      <c r="S34" s="346"/>
      <c r="T34" s="346"/>
      <c r="U34" s="346"/>
      <c r="V34" s="347"/>
      <c r="W34" s="485" t="e">
        <f>VLOOKUP($AY$2,Data,45,FALSE)</f>
        <v>#REF!</v>
      </c>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 customHeight="1">
      <c r="B35" s="335" t="s">
        <v>3</v>
      </c>
      <c r="C35" s="336"/>
      <c r="D35" s="336"/>
      <c r="E35" s="336"/>
      <c r="F35" s="336"/>
      <c r="G35" s="336"/>
      <c r="H35" s="336"/>
      <c r="I35" s="336"/>
      <c r="J35" s="336"/>
      <c r="K35" s="336"/>
      <c r="L35" s="336"/>
      <c r="M35" s="336"/>
      <c r="N35" s="337"/>
      <c r="O35" s="341" t="s">
        <v>27</v>
      </c>
      <c r="P35" s="342"/>
      <c r="Q35" s="342"/>
      <c r="R35" s="342"/>
      <c r="S35" s="342"/>
      <c r="T35" s="342"/>
      <c r="U35" s="342"/>
      <c r="V35" s="343"/>
      <c r="W35" s="478" t="e">
        <f>VLOOKUP($AY$2,Data,46,FALSE)</f>
        <v>#REF!</v>
      </c>
      <c r="X35" s="479"/>
      <c r="Y35" s="479"/>
      <c r="Z35" s="479"/>
      <c r="AA35" s="479"/>
      <c r="AB35" s="479"/>
      <c r="AC35" s="479"/>
      <c r="AD35" s="479"/>
      <c r="AE35" s="480"/>
      <c r="AF35" s="344" t="s">
        <v>28</v>
      </c>
      <c r="AG35" s="342"/>
      <c r="AH35" s="342"/>
      <c r="AI35" s="342"/>
      <c r="AJ35" s="342"/>
      <c r="AK35" s="342"/>
      <c r="AL35" s="342"/>
      <c r="AM35" s="343"/>
      <c r="AN35" s="478" t="e">
        <f>VLOOKUP($AY$2,Data,47,FALSE)</f>
        <v>#REF!</v>
      </c>
      <c r="AO35" s="479"/>
      <c r="AP35" s="479"/>
      <c r="AQ35" s="479"/>
      <c r="AR35" s="479"/>
      <c r="AS35" s="479"/>
      <c r="AT35" s="479"/>
      <c r="AU35" s="479"/>
      <c r="AV35" s="481"/>
    </row>
    <row r="36" spans="2:48" ht="18" customHeight="1">
      <c r="B36" s="338"/>
      <c r="C36" s="339"/>
      <c r="D36" s="339"/>
      <c r="E36" s="339"/>
      <c r="F36" s="339"/>
      <c r="G36" s="339"/>
      <c r="H36" s="339"/>
      <c r="I36" s="339"/>
      <c r="J36" s="339"/>
      <c r="K36" s="339"/>
      <c r="L36" s="339"/>
      <c r="M36" s="339"/>
      <c r="N36" s="340"/>
      <c r="O36" s="345" t="s">
        <v>0</v>
      </c>
      <c r="P36" s="346"/>
      <c r="Q36" s="346"/>
      <c r="R36" s="346"/>
      <c r="S36" s="346"/>
      <c r="T36" s="346"/>
      <c r="U36" s="346"/>
      <c r="V36" s="347"/>
      <c r="W36" s="485" t="e">
        <f>VLOOKUP($AY$2,Data,48,FALSE)</f>
        <v>#REF!</v>
      </c>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 customHeight="1">
      <c r="B37" s="351" t="s">
        <v>1</v>
      </c>
      <c r="C37" s="336"/>
      <c r="D37" s="336"/>
      <c r="E37" s="336"/>
      <c r="F37" s="336"/>
      <c r="G37" s="336"/>
      <c r="H37" s="336"/>
      <c r="I37" s="336"/>
      <c r="J37" s="336"/>
      <c r="K37" s="336"/>
      <c r="L37" s="336"/>
      <c r="M37" s="336"/>
      <c r="N37" s="337"/>
      <c r="O37" s="488" t="e">
        <f>VLOOKUP($AY$2,Data,49,FALSE)</f>
        <v>#REF!</v>
      </c>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90"/>
    </row>
    <row r="38" spans="2:48" ht="18" customHeight="1">
      <c r="B38" s="352"/>
      <c r="C38" s="353"/>
      <c r="D38" s="353"/>
      <c r="E38" s="353"/>
      <c r="F38" s="353"/>
      <c r="G38" s="353"/>
      <c r="H38" s="353"/>
      <c r="I38" s="353"/>
      <c r="J38" s="353"/>
      <c r="K38" s="353"/>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60"/>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3"/>
    </row>
    <row r="41" spans="2:48" ht="18" customHeight="1">
      <c r="B41" s="352"/>
      <c r="C41" s="353"/>
      <c r="D41" s="353"/>
      <c r="E41" s="353"/>
      <c r="F41" s="353"/>
      <c r="G41" s="353"/>
      <c r="H41" s="353"/>
      <c r="I41" s="353"/>
      <c r="J41" s="353"/>
      <c r="K41" s="353"/>
      <c r="L41" s="353"/>
      <c r="M41" s="353"/>
      <c r="N41" s="354"/>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2"/>
    </row>
    <row r="42" spans="2:48" ht="18" customHeight="1">
      <c r="B42" s="333" t="s">
        <v>20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row>
    <row r="43" spans="2:48" ht="18" customHeight="1">
      <c r="B43" s="334" t="s">
        <v>48</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sheetData>
  <sheetProtection/>
  <mergeCells count="154">
    <mergeCell ref="H26:N26"/>
    <mergeCell ref="S24:AA24"/>
    <mergeCell ref="H24:N24"/>
    <mergeCell ref="O22:R22"/>
    <mergeCell ref="S25:AA25"/>
    <mergeCell ref="O24:R24"/>
    <mergeCell ref="H22:N22"/>
    <mergeCell ref="AB18:AE18"/>
    <mergeCell ref="AS16:AV16"/>
    <mergeCell ref="B21:G23"/>
    <mergeCell ref="O23:R23"/>
    <mergeCell ref="S23:AA23"/>
    <mergeCell ref="AB21:AE21"/>
    <mergeCell ref="AB22:AE22"/>
    <mergeCell ref="H23:N23"/>
    <mergeCell ref="AK17:AQ17"/>
    <mergeCell ref="AF22:AI22"/>
    <mergeCell ref="B6:N6"/>
    <mergeCell ref="O16:R16"/>
    <mergeCell ref="O17:R17"/>
    <mergeCell ref="O6:AV6"/>
    <mergeCell ref="AB16:AE16"/>
    <mergeCell ref="AS15:AV15"/>
    <mergeCell ref="AF15:AI15"/>
    <mergeCell ref="AF16:AI16"/>
    <mergeCell ref="AF17:AI17"/>
    <mergeCell ref="H17:N17"/>
    <mergeCell ref="O31:AV31"/>
    <mergeCell ref="AB23:AE23"/>
    <mergeCell ref="AS22:AV22"/>
    <mergeCell ref="AS26:AV26"/>
    <mergeCell ref="AJ23:AR23"/>
    <mergeCell ref="AJ24:AR24"/>
    <mergeCell ref="O26:R26"/>
    <mergeCell ref="S28:AA28"/>
    <mergeCell ref="AJ26:AR26"/>
    <mergeCell ref="AF29:AI29"/>
    <mergeCell ref="O30:R30"/>
    <mergeCell ref="O25:R25"/>
    <mergeCell ref="AB24:AE24"/>
    <mergeCell ref="O20:R20"/>
    <mergeCell ref="O21:R21"/>
    <mergeCell ref="AB27:AE27"/>
    <mergeCell ref="AB28:AE28"/>
    <mergeCell ref="AB29:AE29"/>
    <mergeCell ref="O36:V36"/>
    <mergeCell ref="O35:V35"/>
    <mergeCell ref="AF28:AI28"/>
    <mergeCell ref="O32:AV32"/>
    <mergeCell ref="AS30:AV30"/>
    <mergeCell ref="W36:AV36"/>
    <mergeCell ref="S30:AA30"/>
    <mergeCell ref="AF30:AI30"/>
    <mergeCell ref="AB30:AE30"/>
    <mergeCell ref="AJ30:AR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8:AV18"/>
    <mergeCell ref="AJ18:AR18"/>
    <mergeCell ref="S21:AA21"/>
    <mergeCell ref="AJ22:AR22"/>
    <mergeCell ref="AF18:AI18"/>
    <mergeCell ref="AF19:AI19"/>
    <mergeCell ref="AS21:AV21"/>
    <mergeCell ref="AF20:AI20"/>
    <mergeCell ref="AS20:AV20"/>
    <mergeCell ref="AJ20:AR20"/>
    <mergeCell ref="W35:AE35"/>
    <mergeCell ref="AF33:AM33"/>
    <mergeCell ref="AF23:AI23"/>
    <mergeCell ref="AF24:AI24"/>
    <mergeCell ref="AF25:AI25"/>
    <mergeCell ref="AF27:AI27"/>
    <mergeCell ref="S29:AA29"/>
    <mergeCell ref="AB26:AE26"/>
    <mergeCell ref="AJ27:AR27"/>
    <mergeCell ref="AF26:AI26"/>
    <mergeCell ref="AS17:AV17"/>
    <mergeCell ref="AB17:AE17"/>
    <mergeCell ref="W33:AE33"/>
    <mergeCell ref="AN33:AV33"/>
    <mergeCell ref="AS28:AV28"/>
    <mergeCell ref="AS29:AV29"/>
    <mergeCell ref="S18:AA18"/>
    <mergeCell ref="AB20:AE20"/>
    <mergeCell ref="AB19:AE19"/>
    <mergeCell ref="S27:AA27"/>
    <mergeCell ref="AS19:AV19"/>
    <mergeCell ref="AB25:AE25"/>
    <mergeCell ref="AJ19:AR19"/>
    <mergeCell ref="S19:AA19"/>
    <mergeCell ref="S22:AA22"/>
    <mergeCell ref="AJ21:AR21"/>
    <mergeCell ref="AS24:AV24"/>
    <mergeCell ref="AS23:AV23"/>
    <mergeCell ref="AS25:AV25"/>
    <mergeCell ref="AJ16:AR16"/>
    <mergeCell ref="S16:AA16"/>
    <mergeCell ref="B32:N32"/>
    <mergeCell ref="AF21:AI21"/>
    <mergeCell ref="H21:N21"/>
    <mergeCell ref="AJ29:AR29"/>
    <mergeCell ref="H19:N19"/>
    <mergeCell ref="B31:N31"/>
    <mergeCell ref="O28:R28"/>
    <mergeCell ref="O29:R29"/>
    <mergeCell ref="O41:AV41"/>
    <mergeCell ref="B37:N41"/>
    <mergeCell ref="O40:AV40"/>
    <mergeCell ref="S20:AA20"/>
    <mergeCell ref="AS27:AV27"/>
    <mergeCell ref="S26:AA26"/>
    <mergeCell ref="B15:G20"/>
    <mergeCell ref="O19:R19"/>
    <mergeCell ref="H20:N20"/>
    <mergeCell ref="AJ15:AR15"/>
    <mergeCell ref="H16:N16"/>
    <mergeCell ref="B9:N10"/>
    <mergeCell ref="AB15:AE15"/>
    <mergeCell ref="T17:Z17"/>
    <mergeCell ref="O9:AV10"/>
    <mergeCell ref="B13:N14"/>
    <mergeCell ref="O13:AV14"/>
    <mergeCell ref="H15:N15"/>
    <mergeCell ref="S15:AA15"/>
    <mergeCell ref="O15:R15"/>
    <mergeCell ref="B11:N12"/>
    <mergeCell ref="O11:AV12"/>
    <mergeCell ref="O27:R27"/>
    <mergeCell ref="B2:AV2"/>
    <mergeCell ref="B7:N8"/>
    <mergeCell ref="B4:N5"/>
    <mergeCell ref="O7:AV8"/>
    <mergeCell ref="O4:AV5"/>
    <mergeCell ref="H18:N18"/>
    <mergeCell ref="O18:R18"/>
  </mergeCells>
  <printOptions horizontalCentered="1"/>
  <pageMargins left="0.3937007874015748" right="0.3937007874015748" top="0.41" bottom="0.26" header="0.35" footer="0.24"/>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B1:AY29"/>
  <sheetViews>
    <sheetView showZeros="0" view="pageBreakPreview" zoomScaleSheetLayoutView="100" zoomScalePageLayoutView="0" workbookViewId="0" topLeftCell="A1">
      <selection activeCell="BA27" sqref="BA27"/>
    </sheetView>
  </sheetViews>
  <sheetFormatPr defaultColWidth="9.00390625" defaultRowHeight="18" customHeight="1"/>
  <cols>
    <col min="1" max="1" width="2.125" style="32" customWidth="1"/>
    <col min="2" max="14" width="2.375" style="32" customWidth="1"/>
    <col min="15" max="47" width="2.00390625" style="32" customWidth="1"/>
    <col min="48" max="48" width="1.875" style="32" customWidth="1"/>
    <col min="49" max="49" width="2.125" style="32" customWidth="1"/>
    <col min="50" max="50" width="13.25390625" style="32" customWidth="1"/>
    <col min="51" max="51" width="2.75390625" style="32" customWidth="1"/>
    <col min="52" max="61" width="2.125" style="32" customWidth="1"/>
    <col min="62" max="16384" width="9.00390625" style="32" customWidth="1"/>
  </cols>
  <sheetData>
    <row r="1" spans="2:51" ht="18" customHeight="1">
      <c r="B1" s="140" t="s">
        <v>175</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X1" s="72" t="s">
        <v>43</v>
      </c>
      <c r="AY1" s="32">
        <v>1</v>
      </c>
    </row>
    <row r="2" spans="45:48" ht="9.75" customHeight="1">
      <c r="AS2" s="33"/>
      <c r="AT2" s="33"/>
      <c r="AU2" s="33"/>
      <c r="AV2" s="34"/>
    </row>
    <row r="3" spans="2:48" ht="15.75" customHeight="1">
      <c r="B3" s="142" t="s">
        <v>118</v>
      </c>
      <c r="C3" s="143"/>
      <c r="D3" s="143"/>
      <c r="E3" s="143"/>
      <c r="F3" s="143"/>
      <c r="G3" s="143"/>
      <c r="H3" s="143"/>
      <c r="I3" s="143"/>
      <c r="J3" s="143"/>
      <c r="K3" s="143"/>
      <c r="L3" s="143"/>
      <c r="M3" s="143"/>
      <c r="N3" s="144"/>
      <c r="O3" s="145"/>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7"/>
    </row>
    <row r="4" spans="2:48" ht="21" customHeight="1">
      <c r="B4" s="148" t="s">
        <v>120</v>
      </c>
      <c r="C4" s="149"/>
      <c r="D4" s="149"/>
      <c r="E4" s="149"/>
      <c r="F4" s="149"/>
      <c r="G4" s="149"/>
      <c r="H4" s="149"/>
      <c r="I4" s="149"/>
      <c r="J4" s="149"/>
      <c r="K4" s="149"/>
      <c r="L4" s="149"/>
      <c r="M4" s="149"/>
      <c r="N4" s="150"/>
      <c r="O4" s="151"/>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3"/>
    </row>
    <row r="5" spans="2:48" ht="23.25" customHeight="1">
      <c r="B5" s="154" t="s">
        <v>122</v>
      </c>
      <c r="C5" s="155"/>
      <c r="D5" s="155"/>
      <c r="E5" s="155"/>
      <c r="F5" s="155"/>
      <c r="G5" s="155"/>
      <c r="H5" s="155"/>
      <c r="I5" s="155"/>
      <c r="J5" s="155"/>
      <c r="K5" s="155"/>
      <c r="L5" s="155"/>
      <c r="M5" s="155"/>
      <c r="N5" s="156"/>
      <c r="O5" s="157"/>
      <c r="P5" s="158"/>
      <c r="Q5" s="158"/>
      <c r="R5" s="158"/>
      <c r="S5" s="158"/>
      <c r="T5" s="158"/>
      <c r="U5" s="158"/>
      <c r="V5" s="158"/>
      <c r="W5" s="158"/>
      <c r="X5" s="158"/>
      <c r="Y5" s="158"/>
      <c r="Z5" s="158"/>
      <c r="AA5" s="158"/>
      <c r="AB5" s="158"/>
      <c r="AC5" s="158"/>
      <c r="AD5" s="158"/>
      <c r="AE5" s="158"/>
      <c r="AF5" s="158"/>
      <c r="AG5" s="158"/>
      <c r="AH5" s="158"/>
      <c r="AI5" s="158"/>
      <c r="AJ5" s="158"/>
      <c r="AK5" s="158"/>
      <c r="AL5" s="158"/>
      <c r="AM5" s="159"/>
      <c r="AN5" s="159"/>
      <c r="AO5" s="159"/>
      <c r="AP5" s="159"/>
      <c r="AQ5" s="159"/>
      <c r="AR5" s="159"/>
      <c r="AS5" s="159"/>
      <c r="AT5" s="159"/>
      <c r="AU5" s="159"/>
      <c r="AV5" s="160"/>
    </row>
    <row r="6" spans="2:48" ht="18" customHeight="1">
      <c r="B6" s="161" t="s">
        <v>135</v>
      </c>
      <c r="C6" s="162"/>
      <c r="D6" s="162"/>
      <c r="E6" s="162"/>
      <c r="F6" s="162"/>
      <c r="G6" s="162"/>
      <c r="H6" s="162"/>
      <c r="I6" s="162"/>
      <c r="J6" s="162"/>
      <c r="K6" s="162"/>
      <c r="L6" s="162"/>
      <c r="M6" s="162"/>
      <c r="N6" s="163"/>
      <c r="O6" s="167" t="s">
        <v>125</v>
      </c>
      <c r="P6" s="168"/>
      <c r="Q6" s="169"/>
      <c r="R6" s="170"/>
      <c r="S6" s="170"/>
      <c r="T6" s="170"/>
      <c r="U6" s="170"/>
      <c r="V6" s="171"/>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3"/>
    </row>
    <row r="7" spans="2:48" ht="18" customHeight="1">
      <c r="B7" s="164"/>
      <c r="C7" s="165"/>
      <c r="D7" s="165"/>
      <c r="E7" s="165"/>
      <c r="F7" s="165"/>
      <c r="G7" s="165"/>
      <c r="H7" s="165"/>
      <c r="I7" s="165"/>
      <c r="J7" s="165"/>
      <c r="K7" s="165"/>
      <c r="L7" s="165"/>
      <c r="M7" s="165"/>
      <c r="N7" s="166"/>
      <c r="O7" s="174"/>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6"/>
    </row>
    <row r="8" spans="2:48" ht="15.75" customHeight="1">
      <c r="B8" s="177" t="s">
        <v>112</v>
      </c>
      <c r="C8" s="162"/>
      <c r="D8" s="162"/>
      <c r="E8" s="162"/>
      <c r="F8" s="162"/>
      <c r="G8" s="162"/>
      <c r="H8" s="162"/>
      <c r="I8" s="162"/>
      <c r="J8" s="162"/>
      <c r="K8" s="162"/>
      <c r="L8" s="162"/>
      <c r="M8" s="162"/>
      <c r="N8" s="163"/>
      <c r="O8" s="178" t="s">
        <v>109</v>
      </c>
      <c r="P8" s="179"/>
      <c r="Q8" s="179"/>
      <c r="R8" s="179"/>
      <c r="S8" s="179"/>
      <c r="T8" s="179"/>
      <c r="U8" s="179"/>
      <c r="V8" s="179"/>
      <c r="W8" s="179"/>
      <c r="X8" s="179"/>
      <c r="Y8" s="179"/>
      <c r="Z8" s="179"/>
      <c r="AA8" s="179"/>
      <c r="AB8" s="179"/>
      <c r="AC8" s="179"/>
      <c r="AD8" s="179"/>
      <c r="AE8" s="179"/>
      <c r="AF8" s="179"/>
      <c r="AG8" s="179"/>
      <c r="AH8" s="179"/>
      <c r="AI8" s="179"/>
      <c r="AJ8" s="180"/>
      <c r="AK8" s="180"/>
      <c r="AL8" s="180"/>
      <c r="AM8" s="180"/>
      <c r="AN8" s="180"/>
      <c r="AO8" s="180"/>
      <c r="AP8" s="180"/>
      <c r="AQ8" s="180"/>
      <c r="AR8" s="180"/>
      <c r="AS8" s="180"/>
      <c r="AT8" s="180"/>
      <c r="AU8" s="180"/>
      <c r="AV8" s="181"/>
    </row>
    <row r="9" spans="2:48" ht="15.75" customHeight="1">
      <c r="B9" s="164"/>
      <c r="C9" s="165"/>
      <c r="D9" s="165"/>
      <c r="E9" s="165"/>
      <c r="F9" s="165"/>
      <c r="G9" s="165"/>
      <c r="H9" s="165"/>
      <c r="I9" s="165"/>
      <c r="J9" s="165"/>
      <c r="K9" s="165"/>
      <c r="L9" s="165"/>
      <c r="M9" s="165"/>
      <c r="N9" s="166"/>
      <c r="O9" s="148"/>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50"/>
    </row>
    <row r="10" spans="2:48" ht="18" customHeight="1">
      <c r="B10" s="182" t="s">
        <v>176</v>
      </c>
      <c r="C10" s="183"/>
      <c r="D10" s="183"/>
      <c r="E10" s="183"/>
      <c r="F10" s="183"/>
      <c r="G10" s="183"/>
      <c r="H10" s="183"/>
      <c r="I10" s="183"/>
      <c r="J10" s="183"/>
      <c r="K10" s="183"/>
      <c r="L10" s="183"/>
      <c r="M10" s="183"/>
      <c r="N10" s="184"/>
      <c r="O10" s="188"/>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90"/>
    </row>
    <row r="11" spans="2:48" ht="18" customHeight="1">
      <c r="B11" s="185"/>
      <c r="C11" s="186"/>
      <c r="D11" s="186"/>
      <c r="E11" s="186"/>
      <c r="F11" s="186"/>
      <c r="G11" s="186"/>
      <c r="H11" s="186"/>
      <c r="I11" s="186"/>
      <c r="J11" s="186"/>
      <c r="K11" s="186"/>
      <c r="L11" s="186"/>
      <c r="M11" s="186"/>
      <c r="N11" s="187"/>
      <c r="O11" s="191"/>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3"/>
    </row>
    <row r="12" spans="2:48" s="25" customFormat="1" ht="18" customHeight="1">
      <c r="B12" s="142" t="s">
        <v>123</v>
      </c>
      <c r="C12" s="143"/>
      <c r="D12" s="143"/>
      <c r="E12" s="143"/>
      <c r="F12" s="143"/>
      <c r="G12" s="143"/>
      <c r="H12" s="143"/>
      <c r="I12" s="143"/>
      <c r="J12" s="143"/>
      <c r="K12" s="143"/>
      <c r="L12" s="143"/>
      <c r="M12" s="143"/>
      <c r="N12" s="144"/>
      <c r="O12" s="188" t="s">
        <v>109</v>
      </c>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90"/>
    </row>
    <row r="13" spans="2:48" s="25" customFormat="1" ht="18" customHeight="1">
      <c r="B13" s="194"/>
      <c r="C13" s="195"/>
      <c r="D13" s="195"/>
      <c r="E13" s="195"/>
      <c r="F13" s="195"/>
      <c r="G13" s="195"/>
      <c r="H13" s="195"/>
      <c r="I13" s="195"/>
      <c r="J13" s="195"/>
      <c r="K13" s="195"/>
      <c r="L13" s="195"/>
      <c r="M13" s="195"/>
      <c r="N13" s="196"/>
      <c r="O13" s="197"/>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9"/>
    </row>
    <row r="14" spans="2:48" ht="38.25" customHeight="1">
      <c r="B14" s="182" t="s">
        <v>188</v>
      </c>
      <c r="C14" s="200"/>
      <c r="D14" s="200"/>
      <c r="E14" s="200"/>
      <c r="F14" s="200"/>
      <c r="G14" s="200"/>
      <c r="H14" s="200"/>
      <c r="I14" s="200"/>
      <c r="J14" s="200"/>
      <c r="K14" s="200"/>
      <c r="L14" s="200"/>
      <c r="M14" s="200"/>
      <c r="N14" s="200"/>
      <c r="O14" s="201"/>
      <c r="P14" s="202"/>
      <c r="Q14" s="202"/>
      <c r="R14" s="202"/>
      <c r="S14" s="203"/>
      <c r="T14" s="203"/>
      <c r="U14" s="203"/>
      <c r="V14" s="203"/>
      <c r="W14" s="203"/>
      <c r="X14" s="203"/>
      <c r="Y14" s="203"/>
      <c r="Z14" s="203"/>
      <c r="AA14" s="203"/>
      <c r="AB14" s="204"/>
      <c r="AC14" s="204"/>
      <c r="AD14" s="204"/>
      <c r="AE14" s="204"/>
      <c r="AF14" s="202"/>
      <c r="AG14" s="202"/>
      <c r="AH14" s="202"/>
      <c r="AI14" s="202"/>
      <c r="AJ14" s="203"/>
      <c r="AK14" s="203"/>
      <c r="AL14" s="203"/>
      <c r="AM14" s="203"/>
      <c r="AN14" s="203"/>
      <c r="AO14" s="203"/>
      <c r="AP14" s="203"/>
      <c r="AQ14" s="203"/>
      <c r="AR14" s="203"/>
      <c r="AS14" s="204" t="s">
        <v>119</v>
      </c>
      <c r="AT14" s="204"/>
      <c r="AU14" s="204"/>
      <c r="AV14" s="205"/>
    </row>
    <row r="15" spans="2:48" ht="21.75" customHeight="1">
      <c r="B15" s="206" t="s">
        <v>8</v>
      </c>
      <c r="C15" s="207"/>
      <c r="D15" s="207"/>
      <c r="E15" s="207"/>
      <c r="F15" s="207"/>
      <c r="G15" s="207"/>
      <c r="H15" s="207"/>
      <c r="I15" s="207"/>
      <c r="J15" s="207"/>
      <c r="K15" s="207"/>
      <c r="L15" s="207"/>
      <c r="M15" s="207"/>
      <c r="N15" s="208"/>
      <c r="O15" s="148" t="s">
        <v>109</v>
      </c>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50"/>
    </row>
    <row r="16" spans="2:48" ht="18" customHeight="1">
      <c r="B16" s="209" t="s">
        <v>2</v>
      </c>
      <c r="C16" s="210"/>
      <c r="D16" s="210"/>
      <c r="E16" s="210"/>
      <c r="F16" s="210"/>
      <c r="G16" s="210"/>
      <c r="H16" s="210"/>
      <c r="I16" s="210"/>
      <c r="J16" s="210"/>
      <c r="K16" s="210"/>
      <c r="L16" s="210"/>
      <c r="M16" s="210"/>
      <c r="N16" s="211"/>
      <c r="O16" s="215" t="s">
        <v>117</v>
      </c>
      <c r="P16" s="216"/>
      <c r="Q16" s="216"/>
      <c r="R16" s="216"/>
      <c r="S16" s="216"/>
      <c r="T16" s="217"/>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8"/>
    </row>
    <row r="17" spans="2:48" ht="18" customHeight="1">
      <c r="B17" s="212"/>
      <c r="C17" s="213"/>
      <c r="D17" s="213"/>
      <c r="E17" s="213"/>
      <c r="F17" s="213"/>
      <c r="G17" s="213"/>
      <c r="H17" s="213"/>
      <c r="I17" s="213"/>
      <c r="J17" s="213"/>
      <c r="K17" s="213"/>
      <c r="L17" s="213"/>
      <c r="M17" s="213"/>
      <c r="N17" s="214"/>
      <c r="O17" s="219" t="s">
        <v>28</v>
      </c>
      <c r="P17" s="220"/>
      <c r="Q17" s="220"/>
      <c r="R17" s="220"/>
      <c r="S17" s="220"/>
      <c r="T17" s="220"/>
      <c r="U17" s="220"/>
      <c r="V17" s="220"/>
      <c r="W17" s="220"/>
      <c r="X17" s="220"/>
      <c r="Y17" s="220"/>
      <c r="Z17" s="220"/>
      <c r="AA17" s="220"/>
      <c r="AB17" s="220"/>
      <c r="AC17" s="220"/>
      <c r="AD17" s="220"/>
      <c r="AE17" s="220"/>
      <c r="AF17" s="220"/>
      <c r="AG17" s="221" t="s">
        <v>0</v>
      </c>
      <c r="AH17" s="221"/>
      <c r="AI17" s="221"/>
      <c r="AJ17" s="221"/>
      <c r="AK17" s="221"/>
      <c r="AL17" s="222"/>
      <c r="AM17" s="222"/>
      <c r="AN17" s="222"/>
      <c r="AO17" s="222"/>
      <c r="AP17" s="222"/>
      <c r="AQ17" s="222"/>
      <c r="AR17" s="222"/>
      <c r="AS17" s="222"/>
      <c r="AT17" s="222"/>
      <c r="AU17" s="222"/>
      <c r="AV17" s="223"/>
    </row>
    <row r="18" spans="2:48" ht="23.25" customHeight="1">
      <c r="B18" s="224" t="s">
        <v>126</v>
      </c>
      <c r="C18" s="225"/>
      <c r="D18" s="225"/>
      <c r="E18" s="225"/>
      <c r="F18" s="225"/>
      <c r="G18" s="225"/>
      <c r="H18" s="225"/>
      <c r="I18" s="225"/>
      <c r="J18" s="225"/>
      <c r="K18" s="225"/>
      <c r="L18" s="225"/>
      <c r="M18" s="225"/>
      <c r="N18" s="225"/>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row>
    <row r="19" spans="2:48" ht="23.25" customHeight="1">
      <c r="B19" s="227" t="s">
        <v>127</v>
      </c>
      <c r="C19" s="228"/>
      <c r="D19" s="228"/>
      <c r="E19" s="228"/>
      <c r="F19" s="228"/>
      <c r="G19" s="228"/>
      <c r="H19" s="228"/>
      <c r="I19" s="228"/>
      <c r="J19" s="228"/>
      <c r="K19" s="228"/>
      <c r="L19" s="228"/>
      <c r="M19" s="228"/>
      <c r="N19" s="228"/>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row>
    <row r="20" spans="2:48" ht="29.25" customHeight="1">
      <c r="B20" s="230" t="s">
        <v>128</v>
      </c>
      <c r="C20" s="230"/>
      <c r="D20" s="230"/>
      <c r="E20" s="230"/>
      <c r="F20" s="230"/>
      <c r="G20" s="230"/>
      <c r="H20" s="230"/>
      <c r="I20" s="230"/>
      <c r="J20" s="230"/>
      <c r="K20" s="230"/>
      <c r="L20" s="230"/>
      <c r="M20" s="230"/>
      <c r="N20" s="230"/>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row>
    <row r="21" spans="2:48" ht="23.25" customHeight="1">
      <c r="B21" s="231" t="s">
        <v>129</v>
      </c>
      <c r="C21" s="231"/>
      <c r="D21" s="231"/>
      <c r="E21" s="231"/>
      <c r="F21" s="231"/>
      <c r="G21" s="231"/>
      <c r="H21" s="231"/>
      <c r="I21" s="231"/>
      <c r="J21" s="231"/>
      <c r="K21" s="231"/>
      <c r="L21" s="231"/>
      <c r="M21" s="231"/>
      <c r="N21" s="231"/>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row>
    <row r="22" spans="2:48" ht="23.25" customHeight="1">
      <c r="B22" s="233" t="s">
        <v>177</v>
      </c>
      <c r="C22" s="233"/>
      <c r="D22" s="233"/>
      <c r="E22" s="233"/>
      <c r="F22" s="233"/>
      <c r="G22" s="233"/>
      <c r="H22" s="233"/>
      <c r="I22" s="233"/>
      <c r="J22" s="233"/>
      <c r="K22" s="233"/>
      <c r="L22" s="233"/>
      <c r="M22" s="233"/>
      <c r="N22" s="233"/>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row>
    <row r="23" spans="2:48" ht="38.25" customHeight="1">
      <c r="B23" s="235" t="s">
        <v>199</v>
      </c>
      <c r="C23" s="236"/>
      <c r="D23" s="236"/>
      <c r="E23" s="236"/>
      <c r="F23" s="236"/>
      <c r="G23" s="236"/>
      <c r="H23" s="236"/>
      <c r="I23" s="236"/>
      <c r="J23" s="236"/>
      <c r="K23" s="236"/>
      <c r="L23" s="236"/>
      <c r="M23" s="236"/>
      <c r="N23" s="236"/>
      <c r="O23" s="237" t="s">
        <v>109</v>
      </c>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row>
    <row r="24" spans="2:48" ht="18" customHeight="1">
      <c r="B24" s="239" t="s">
        <v>1</v>
      </c>
      <c r="C24" s="240"/>
      <c r="D24" s="240"/>
      <c r="E24" s="240"/>
      <c r="F24" s="240"/>
      <c r="G24" s="240"/>
      <c r="H24" s="240"/>
      <c r="I24" s="240"/>
      <c r="J24" s="240"/>
      <c r="K24" s="240"/>
      <c r="L24" s="240"/>
      <c r="M24" s="240"/>
      <c r="N24" s="241"/>
      <c r="O24" s="246"/>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8"/>
    </row>
    <row r="25" spans="2:48" ht="18" customHeight="1">
      <c r="B25" s="242"/>
      <c r="C25" s="240"/>
      <c r="D25" s="240"/>
      <c r="E25" s="240"/>
      <c r="F25" s="240"/>
      <c r="G25" s="240"/>
      <c r="H25" s="240"/>
      <c r="I25" s="240"/>
      <c r="J25" s="240"/>
      <c r="K25" s="240"/>
      <c r="L25" s="240"/>
      <c r="M25" s="240"/>
      <c r="N25" s="241"/>
      <c r="O25" s="249"/>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1"/>
    </row>
    <row r="26" spans="2:48" ht="18" customHeight="1">
      <c r="B26" s="242"/>
      <c r="C26" s="240"/>
      <c r="D26" s="240"/>
      <c r="E26" s="240"/>
      <c r="F26" s="240"/>
      <c r="G26" s="240"/>
      <c r="H26" s="240"/>
      <c r="I26" s="240"/>
      <c r="J26" s="240"/>
      <c r="K26" s="240"/>
      <c r="L26" s="240"/>
      <c r="M26" s="240"/>
      <c r="N26" s="241"/>
      <c r="O26" s="249"/>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1"/>
    </row>
    <row r="27" spans="2:48" ht="18" customHeight="1">
      <c r="B27" s="242"/>
      <c r="C27" s="240"/>
      <c r="D27" s="240"/>
      <c r="E27" s="240"/>
      <c r="F27" s="240"/>
      <c r="G27" s="240"/>
      <c r="H27" s="240"/>
      <c r="I27" s="240"/>
      <c r="J27" s="240"/>
      <c r="K27" s="240"/>
      <c r="L27" s="240"/>
      <c r="M27" s="240"/>
      <c r="N27" s="241"/>
      <c r="O27" s="35"/>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7"/>
    </row>
    <row r="28" spans="2:48" ht="18" customHeight="1">
      <c r="B28" s="243"/>
      <c r="C28" s="244"/>
      <c r="D28" s="244"/>
      <c r="E28" s="244"/>
      <c r="F28" s="244"/>
      <c r="G28" s="244"/>
      <c r="H28" s="244"/>
      <c r="I28" s="244"/>
      <c r="J28" s="244"/>
      <c r="K28" s="244"/>
      <c r="L28" s="244"/>
      <c r="M28" s="244"/>
      <c r="N28" s="245"/>
      <c r="O28" s="252"/>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4"/>
    </row>
    <row r="29" spans="2:48" ht="54" customHeight="1">
      <c r="B29" s="85" t="s">
        <v>178</v>
      </c>
      <c r="C29" s="238" t="s">
        <v>200</v>
      </c>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row>
  </sheetData>
  <sheetProtection/>
  <mergeCells count="54">
    <mergeCell ref="C29:AV29"/>
    <mergeCell ref="B24:N28"/>
    <mergeCell ref="O24:AV24"/>
    <mergeCell ref="O25:AV25"/>
    <mergeCell ref="O26:AV26"/>
    <mergeCell ref="O28:AV28"/>
    <mergeCell ref="B22:N22"/>
    <mergeCell ref="O22:AV22"/>
    <mergeCell ref="B23:N23"/>
    <mergeCell ref="O23:AV23"/>
    <mergeCell ref="B20:N20"/>
    <mergeCell ref="O20:AV20"/>
    <mergeCell ref="B21:N21"/>
    <mergeCell ref="O21:AV21"/>
    <mergeCell ref="B18:N18"/>
    <mergeCell ref="O18:AV18"/>
    <mergeCell ref="B19:N19"/>
    <mergeCell ref="O19:AV19"/>
    <mergeCell ref="B15:N15"/>
    <mergeCell ref="O15:AV15"/>
    <mergeCell ref="B16:N17"/>
    <mergeCell ref="O16:T16"/>
    <mergeCell ref="U16:AV16"/>
    <mergeCell ref="O17:T17"/>
    <mergeCell ref="U17:AF17"/>
    <mergeCell ref="AG17:AK17"/>
    <mergeCell ref="AL17:AV17"/>
    <mergeCell ref="B12:N13"/>
    <mergeCell ref="O12:AV13"/>
    <mergeCell ref="B14:N14"/>
    <mergeCell ref="O14:R14"/>
    <mergeCell ref="S14:AA14"/>
    <mergeCell ref="AB14:AE14"/>
    <mergeCell ref="AF14:AI14"/>
    <mergeCell ref="AJ14:AR14"/>
    <mergeCell ref="AS14:AV14"/>
    <mergeCell ref="B8:N9"/>
    <mergeCell ref="O8:AV9"/>
    <mergeCell ref="B10:N11"/>
    <mergeCell ref="O10:AV11"/>
    <mergeCell ref="B6:N7"/>
    <mergeCell ref="O6:P6"/>
    <mergeCell ref="Q6:U6"/>
    <mergeCell ref="V6:AV6"/>
    <mergeCell ref="O7:AV7"/>
    <mergeCell ref="B5:N5"/>
    <mergeCell ref="O5:AL5"/>
    <mergeCell ref="AM5:AQ5"/>
    <mergeCell ref="AR5:AV5"/>
    <mergeCell ref="B1:AV1"/>
    <mergeCell ref="B3:N3"/>
    <mergeCell ref="O3:AV3"/>
    <mergeCell ref="B4:N4"/>
    <mergeCell ref="O4:AV4"/>
  </mergeCells>
  <dataValidations count="6">
    <dataValidation type="list" allowBlank="1" showInputMessage="1" showErrorMessage="1" sqref="O23:AV23">
      <formula1>"（選択して下さい）,方式１,方式２,"</formula1>
    </dataValidation>
    <dataValidation type="list" allowBlank="1" showInputMessage="1" showErrorMessage="1" sqref="AS14:AV14">
      <formula1>"kＷ,Ａ,kＶA"</formula1>
    </dataValidation>
    <dataValidation type="list" allowBlank="1" showInputMessage="1" showErrorMessage="1" sqref="AB14:AE14">
      <formula1>"kＷ,Ａ,kＶＡ"</formula1>
    </dataValidation>
    <dataValidation type="list" allowBlank="1" showInputMessage="1" showErrorMessage="1" sqref="O15:AV15">
      <formula1>"（選択して下さい）,要,否"</formula1>
    </dataValidation>
    <dataValidation type="list" allowBlank="1" showInputMessage="1" showErrorMessage="1" sqref="O12:AV13">
      <formula1>"（選択して下さい）,需要者に承諾いただいている"</formula1>
    </dataValidation>
    <dataValidation type="list" allowBlank="1" showInputMessage="1" showErrorMessage="1" sqref="O8:AV9">
      <formula1>"（選択して下さい）,地点の追加,地点の削除,その他の変更"</formula1>
    </dataValidation>
  </dataValidations>
  <printOptions horizontalCentered="1"/>
  <pageMargins left="0.3937007874015748" right="0.3937007874015748" top="0.3937007874015748" bottom="0.2755905511811024" header="0.35433070866141736" footer="0.2362204724409449"/>
  <pageSetup horizontalDpi="600" verticalDpi="600" orientation="portrait" paperSize="9" scale="98" r:id="rId1"/>
</worksheet>
</file>

<file path=xl/worksheets/sheet20.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140" t="s">
        <v>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X2" s="11" t="s">
        <v>43</v>
      </c>
      <c r="AY2" s="12">
        <v>16</v>
      </c>
    </row>
    <row r="3" spans="45:48" ht="9.75" customHeight="1">
      <c r="AS3" s="3"/>
      <c r="AT3" s="3"/>
      <c r="AU3" s="3"/>
      <c r="AV3" s="2"/>
    </row>
    <row r="4" spans="2:48" ht="15.75" customHeight="1">
      <c r="B4" s="465" t="s">
        <v>111</v>
      </c>
      <c r="C4" s="466"/>
      <c r="D4" s="466"/>
      <c r="E4" s="466"/>
      <c r="F4" s="466"/>
      <c r="G4" s="466"/>
      <c r="H4" s="466"/>
      <c r="I4" s="466"/>
      <c r="J4" s="466"/>
      <c r="K4" s="466"/>
      <c r="L4" s="466"/>
      <c r="M4" s="466"/>
      <c r="N4" s="467"/>
      <c r="O4" s="465" t="e">
        <f>VLOOKUP($AY$2,Data,3,FALSE)</f>
        <v>#REF!</v>
      </c>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7"/>
    </row>
    <row r="5" spans="2:48" ht="15.75" customHeight="1">
      <c r="B5" s="468"/>
      <c r="C5" s="469"/>
      <c r="D5" s="469"/>
      <c r="E5" s="469"/>
      <c r="F5" s="469"/>
      <c r="G5" s="469"/>
      <c r="H5" s="469"/>
      <c r="I5" s="469"/>
      <c r="J5" s="469"/>
      <c r="K5" s="469"/>
      <c r="L5" s="469"/>
      <c r="M5" s="469"/>
      <c r="N5" s="470"/>
      <c r="O5" s="468"/>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70"/>
    </row>
    <row r="6" spans="2:48" ht="23.25" customHeight="1">
      <c r="B6" s="471" t="s">
        <v>23</v>
      </c>
      <c r="C6" s="472"/>
      <c r="D6" s="472"/>
      <c r="E6" s="472"/>
      <c r="F6" s="472"/>
      <c r="G6" s="472"/>
      <c r="H6" s="472"/>
      <c r="I6" s="472"/>
      <c r="J6" s="472"/>
      <c r="K6" s="472"/>
      <c r="L6" s="472"/>
      <c r="M6" s="472"/>
      <c r="N6" s="473"/>
      <c r="O6" s="474" t="e">
        <f>VLOOKUP($AY$2,Data,4,FALSE)</f>
        <v>#REF!</v>
      </c>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6"/>
    </row>
    <row r="7" spans="2:48" ht="18" customHeight="1">
      <c r="B7" s="335" t="s">
        <v>26</v>
      </c>
      <c r="C7" s="336"/>
      <c r="D7" s="336"/>
      <c r="E7" s="336"/>
      <c r="F7" s="336"/>
      <c r="G7" s="336"/>
      <c r="H7" s="336"/>
      <c r="I7" s="336"/>
      <c r="J7" s="336"/>
      <c r="K7" s="336"/>
      <c r="L7" s="336"/>
      <c r="M7" s="336"/>
      <c r="N7" s="337"/>
      <c r="O7" s="465" t="e">
        <f>VLOOKUP($AY$2,Data,5,FALSE)&amp;VLOOKUP($AY$2,Data,6,FALSE)</f>
        <v>#REF!</v>
      </c>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7"/>
    </row>
    <row r="8" spans="2:48" ht="18" customHeight="1">
      <c r="B8" s="338"/>
      <c r="C8" s="339"/>
      <c r="D8" s="339"/>
      <c r="E8" s="339"/>
      <c r="F8" s="339"/>
      <c r="G8" s="339"/>
      <c r="H8" s="339"/>
      <c r="I8" s="339"/>
      <c r="J8" s="339"/>
      <c r="K8" s="339"/>
      <c r="L8" s="339"/>
      <c r="M8" s="339"/>
      <c r="N8" s="340"/>
      <c r="O8" s="468"/>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35" t="s">
        <v>24</v>
      </c>
      <c r="C9" s="336"/>
      <c r="D9" s="336"/>
      <c r="E9" s="336"/>
      <c r="F9" s="336"/>
      <c r="G9" s="336"/>
      <c r="H9" s="336"/>
      <c r="I9" s="336"/>
      <c r="J9" s="336"/>
      <c r="K9" s="336"/>
      <c r="L9" s="336"/>
      <c r="M9" s="336"/>
      <c r="N9" s="337"/>
      <c r="O9" s="465" t="e">
        <f>VLOOKUP($AY$2,Data,7,FALSE)</f>
        <v>#REF!</v>
      </c>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7"/>
    </row>
    <row r="10" spans="2:48" ht="17.25" customHeight="1">
      <c r="B10" s="338"/>
      <c r="C10" s="339"/>
      <c r="D10" s="339"/>
      <c r="E10" s="339"/>
      <c r="F10" s="339"/>
      <c r="G10" s="339"/>
      <c r="H10" s="339"/>
      <c r="I10" s="339"/>
      <c r="J10" s="339"/>
      <c r="K10" s="339"/>
      <c r="L10" s="339"/>
      <c r="M10" s="339"/>
      <c r="N10" s="340"/>
      <c r="O10" s="468"/>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70"/>
    </row>
    <row r="11" spans="2:48" ht="15.75" customHeight="1">
      <c r="B11" s="351" t="s">
        <v>112</v>
      </c>
      <c r="C11" s="336"/>
      <c r="D11" s="336"/>
      <c r="E11" s="336"/>
      <c r="F11" s="336"/>
      <c r="G11" s="336"/>
      <c r="H11" s="336"/>
      <c r="I11" s="336"/>
      <c r="J11" s="336"/>
      <c r="K11" s="336"/>
      <c r="L11" s="336"/>
      <c r="M11" s="336"/>
      <c r="N11" s="337"/>
      <c r="O11" s="491" t="e">
        <f>VLOOKUP($AY$2,Data,8,FALSE)</f>
        <v>#REF!</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492"/>
    </row>
    <row r="12" spans="2:48" ht="15.75" customHeight="1">
      <c r="B12" s="338"/>
      <c r="C12" s="339"/>
      <c r="D12" s="339"/>
      <c r="E12" s="339"/>
      <c r="F12" s="339"/>
      <c r="G12" s="339"/>
      <c r="H12" s="339"/>
      <c r="I12" s="339"/>
      <c r="J12" s="339"/>
      <c r="K12" s="339"/>
      <c r="L12" s="339"/>
      <c r="M12" s="339"/>
      <c r="N12" s="340"/>
      <c r="O12" s="493"/>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5"/>
    </row>
    <row r="13" spans="2:48" ht="18" customHeight="1">
      <c r="B13" s="447" t="s">
        <v>115</v>
      </c>
      <c r="C13" s="448"/>
      <c r="D13" s="448"/>
      <c r="E13" s="448"/>
      <c r="F13" s="448"/>
      <c r="G13" s="448"/>
      <c r="H13" s="448"/>
      <c r="I13" s="448"/>
      <c r="J13" s="448"/>
      <c r="K13" s="448"/>
      <c r="L13" s="448"/>
      <c r="M13" s="448"/>
      <c r="N13" s="449"/>
      <c r="O13" s="453" t="e">
        <f>VLOOKUP($AY$2,Data,2,FALSE)</f>
        <v>#REF!</v>
      </c>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5"/>
    </row>
    <row r="14" spans="2:48" ht="18" customHeight="1">
      <c r="B14" s="450"/>
      <c r="C14" s="451"/>
      <c r="D14" s="451"/>
      <c r="E14" s="451"/>
      <c r="F14" s="451"/>
      <c r="G14" s="451"/>
      <c r="H14" s="451"/>
      <c r="I14" s="451"/>
      <c r="J14" s="451"/>
      <c r="K14" s="451"/>
      <c r="L14" s="451"/>
      <c r="M14" s="451"/>
      <c r="N14" s="452"/>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8"/>
    </row>
    <row r="15" spans="2:48" ht="24.75" customHeight="1">
      <c r="B15" s="335" t="s">
        <v>9</v>
      </c>
      <c r="C15" s="336"/>
      <c r="D15" s="336"/>
      <c r="E15" s="336"/>
      <c r="F15" s="336"/>
      <c r="G15" s="444"/>
      <c r="H15" s="415" t="s">
        <v>4</v>
      </c>
      <c r="I15" s="416"/>
      <c r="J15" s="416"/>
      <c r="K15" s="416"/>
      <c r="L15" s="416"/>
      <c r="M15" s="416"/>
      <c r="N15" s="417"/>
      <c r="O15" s="366" t="s">
        <v>12</v>
      </c>
      <c r="P15" s="367"/>
      <c r="Q15" s="367"/>
      <c r="R15" s="367"/>
      <c r="S15" s="430" t="e">
        <f>IF(VLOOKUP($AY$2,Data,10,FALSE)=0,"-",VLOOKUP($AY$2,Data,10,FALSE))</f>
        <v>#REF!</v>
      </c>
      <c r="T15" s="430"/>
      <c r="U15" s="430"/>
      <c r="V15" s="430"/>
      <c r="W15" s="430"/>
      <c r="X15" s="430"/>
      <c r="Y15" s="430"/>
      <c r="Z15" s="430"/>
      <c r="AA15" s="430"/>
      <c r="AB15" s="430"/>
      <c r="AC15" s="430"/>
      <c r="AD15" s="430"/>
      <c r="AE15" s="431"/>
      <c r="AF15" s="366" t="s">
        <v>13</v>
      </c>
      <c r="AG15" s="367"/>
      <c r="AH15" s="367"/>
      <c r="AI15" s="367"/>
      <c r="AJ15" s="430" t="e">
        <f>IF(VLOOKUP($AY$2,Data,9,FALSE)=0,"-",VLOOKUP($AY$2,Data,9,FALSE))</f>
        <v>#REF!</v>
      </c>
      <c r="AK15" s="430"/>
      <c r="AL15" s="430"/>
      <c r="AM15" s="430"/>
      <c r="AN15" s="430"/>
      <c r="AO15" s="430"/>
      <c r="AP15" s="430"/>
      <c r="AQ15" s="430"/>
      <c r="AR15" s="430"/>
      <c r="AS15" s="430"/>
      <c r="AT15" s="430"/>
      <c r="AU15" s="430"/>
      <c r="AV15" s="431"/>
    </row>
    <row r="16" spans="2:48" ht="24.75" customHeight="1">
      <c r="B16" s="352"/>
      <c r="C16" s="353"/>
      <c r="D16" s="353"/>
      <c r="E16" s="353"/>
      <c r="F16" s="353"/>
      <c r="G16" s="445"/>
      <c r="H16" s="412" t="s">
        <v>5</v>
      </c>
      <c r="I16" s="413"/>
      <c r="J16" s="413"/>
      <c r="K16" s="413"/>
      <c r="L16" s="413"/>
      <c r="M16" s="413"/>
      <c r="N16" s="414"/>
      <c r="O16" s="399" t="s">
        <v>12</v>
      </c>
      <c r="P16" s="400"/>
      <c r="Q16" s="400"/>
      <c r="R16" s="400"/>
      <c r="S16" s="401" t="e">
        <f>IF(VLOOKUP($AY$2,Data,16,FALSE)=0,"-",VLOOKUP($AY$2,Data,16,FALSE))</f>
        <v>#REF!</v>
      </c>
      <c r="T16" s="401"/>
      <c r="U16" s="401"/>
      <c r="V16" s="401"/>
      <c r="W16" s="401"/>
      <c r="X16" s="401"/>
      <c r="Y16" s="401"/>
      <c r="Z16" s="401"/>
      <c r="AA16" s="401"/>
      <c r="AB16" s="402" t="s">
        <v>29</v>
      </c>
      <c r="AC16" s="402"/>
      <c r="AD16" s="402"/>
      <c r="AE16" s="403"/>
      <c r="AF16" s="399" t="s">
        <v>13</v>
      </c>
      <c r="AG16" s="400"/>
      <c r="AH16" s="400"/>
      <c r="AI16" s="400"/>
      <c r="AJ16" s="401" t="e">
        <f>IF(VLOOKUP($AY$2,Data,11,FALSE)=0,"-",VLOOKUP($AY$2,Data,11,FALSE))</f>
        <v>#REF!</v>
      </c>
      <c r="AK16" s="401"/>
      <c r="AL16" s="401"/>
      <c r="AM16" s="401"/>
      <c r="AN16" s="401"/>
      <c r="AO16" s="401"/>
      <c r="AP16" s="401"/>
      <c r="AQ16" s="401"/>
      <c r="AR16" s="401"/>
      <c r="AS16" s="402" t="s">
        <v>30</v>
      </c>
      <c r="AT16" s="402"/>
      <c r="AU16" s="402"/>
      <c r="AV16" s="403"/>
    </row>
    <row r="17" spans="2:48" ht="24.75" customHeight="1">
      <c r="B17" s="352"/>
      <c r="C17" s="353"/>
      <c r="D17" s="353"/>
      <c r="E17" s="353"/>
      <c r="F17" s="353"/>
      <c r="G17" s="445"/>
      <c r="H17" s="433" t="s">
        <v>19</v>
      </c>
      <c r="I17" s="434"/>
      <c r="J17" s="434"/>
      <c r="K17" s="434"/>
      <c r="L17" s="434"/>
      <c r="M17" s="434"/>
      <c r="N17" s="435"/>
      <c r="O17" s="419" t="s">
        <v>12</v>
      </c>
      <c r="P17" s="420"/>
      <c r="Q17" s="420"/>
      <c r="R17" s="420"/>
      <c r="S17" s="13" t="s">
        <v>44</v>
      </c>
      <c r="T17" s="477" t="e">
        <f>IF(VLOOKUP($AY$2,Data,17,FALSE)=0,"-",VLOOKUP($AY$2,Data,17,FALSE))</f>
        <v>#REF!</v>
      </c>
      <c r="U17" s="477"/>
      <c r="V17" s="477"/>
      <c r="W17" s="477"/>
      <c r="X17" s="477"/>
      <c r="Y17" s="477"/>
      <c r="Z17" s="477"/>
      <c r="AA17" s="13" t="s">
        <v>45</v>
      </c>
      <c r="AB17" s="402" t="s">
        <v>29</v>
      </c>
      <c r="AC17" s="402"/>
      <c r="AD17" s="402"/>
      <c r="AE17" s="403"/>
      <c r="AF17" s="419" t="s">
        <v>13</v>
      </c>
      <c r="AG17" s="420"/>
      <c r="AH17" s="420"/>
      <c r="AI17" s="420"/>
      <c r="AJ17" s="13" t="s">
        <v>46</v>
      </c>
      <c r="AK17" s="477" t="e">
        <f>IF(VLOOKUP($AY$2,Data,12,FALSE)=0,"-",VLOOKUP($AY$2,Data,12,FALSE))</f>
        <v>#REF!</v>
      </c>
      <c r="AL17" s="477"/>
      <c r="AM17" s="477"/>
      <c r="AN17" s="477"/>
      <c r="AO17" s="477"/>
      <c r="AP17" s="477"/>
      <c r="AQ17" s="477"/>
      <c r="AR17" s="13" t="s">
        <v>47</v>
      </c>
      <c r="AS17" s="402" t="s">
        <v>30</v>
      </c>
      <c r="AT17" s="402"/>
      <c r="AU17" s="402"/>
      <c r="AV17" s="403"/>
    </row>
    <row r="18" spans="2:48" ht="24.75" customHeight="1">
      <c r="B18" s="352"/>
      <c r="C18" s="353"/>
      <c r="D18" s="353"/>
      <c r="E18" s="353"/>
      <c r="F18" s="353"/>
      <c r="G18" s="445"/>
      <c r="H18" s="427" t="s">
        <v>6</v>
      </c>
      <c r="I18" s="428"/>
      <c r="J18" s="428"/>
      <c r="K18" s="428"/>
      <c r="L18" s="428"/>
      <c r="M18" s="428"/>
      <c r="N18" s="429"/>
      <c r="O18" s="419" t="s">
        <v>12</v>
      </c>
      <c r="P18" s="420"/>
      <c r="Q18" s="420"/>
      <c r="R18" s="420"/>
      <c r="S18" s="477" t="e">
        <f>IF(VLOOKUP($AY$2,Data,18,FALSE)=0,"-",VLOOKUP($AY$2,Data,18,FALSE))</f>
        <v>#REF!</v>
      </c>
      <c r="T18" s="477"/>
      <c r="U18" s="477"/>
      <c r="V18" s="477"/>
      <c r="W18" s="477"/>
      <c r="X18" s="477"/>
      <c r="Y18" s="477"/>
      <c r="Z18" s="477"/>
      <c r="AA18" s="477"/>
      <c r="AB18" s="425"/>
      <c r="AC18" s="425"/>
      <c r="AD18" s="425"/>
      <c r="AE18" s="426"/>
      <c r="AF18" s="419" t="s">
        <v>13</v>
      </c>
      <c r="AG18" s="420"/>
      <c r="AH18" s="420"/>
      <c r="AI18" s="420"/>
      <c r="AJ18" s="477" t="e">
        <f>IF(VLOOKUP($AY$2,Data,13,FALSE)=0,"-",VLOOKUP($AY$2,Data,13,FALSE))</f>
        <v>#REF!</v>
      </c>
      <c r="AK18" s="477"/>
      <c r="AL18" s="477"/>
      <c r="AM18" s="477"/>
      <c r="AN18" s="477"/>
      <c r="AO18" s="477"/>
      <c r="AP18" s="477"/>
      <c r="AQ18" s="477"/>
      <c r="AR18" s="477"/>
      <c r="AS18" s="425"/>
      <c r="AT18" s="425"/>
      <c r="AU18" s="425"/>
      <c r="AV18" s="426"/>
    </row>
    <row r="19" spans="2:48" ht="24.75" customHeight="1">
      <c r="B19" s="352"/>
      <c r="C19" s="353"/>
      <c r="D19" s="353"/>
      <c r="E19" s="353"/>
      <c r="F19" s="353"/>
      <c r="G19" s="445"/>
      <c r="H19" s="427" t="s">
        <v>113</v>
      </c>
      <c r="I19" s="428"/>
      <c r="J19" s="428"/>
      <c r="K19" s="428"/>
      <c r="L19" s="428"/>
      <c r="M19" s="428"/>
      <c r="N19" s="429"/>
      <c r="O19" s="419" t="s">
        <v>12</v>
      </c>
      <c r="P19" s="420"/>
      <c r="Q19" s="420"/>
      <c r="R19" s="420"/>
      <c r="S19" s="477" t="e">
        <f>IF(VLOOKUP($AY$2,Data,19,FALSE)=0,"-",VLOOKUP($AY$2,Data,19,FALSE))</f>
        <v>#REF!</v>
      </c>
      <c r="T19" s="477"/>
      <c r="U19" s="477"/>
      <c r="V19" s="477"/>
      <c r="W19" s="477"/>
      <c r="X19" s="477"/>
      <c r="Y19" s="477"/>
      <c r="Z19" s="477"/>
      <c r="AA19" s="477"/>
      <c r="AB19" s="421" t="s">
        <v>31</v>
      </c>
      <c r="AC19" s="421"/>
      <c r="AD19" s="421"/>
      <c r="AE19" s="422"/>
      <c r="AF19" s="419" t="s">
        <v>13</v>
      </c>
      <c r="AG19" s="420"/>
      <c r="AH19" s="420"/>
      <c r="AI19" s="420"/>
      <c r="AJ19" s="477" t="e">
        <f>IF(VLOOKUP($AY$2,Data,14,FALSE)=0,"-",VLOOKUP($AY$2,Data,14,FALSE))</f>
        <v>#REF!</v>
      </c>
      <c r="AK19" s="477"/>
      <c r="AL19" s="477"/>
      <c r="AM19" s="477"/>
      <c r="AN19" s="477"/>
      <c r="AO19" s="477"/>
      <c r="AP19" s="477"/>
      <c r="AQ19" s="477"/>
      <c r="AR19" s="477"/>
      <c r="AS19" s="421" t="s">
        <v>32</v>
      </c>
      <c r="AT19" s="421"/>
      <c r="AU19" s="421"/>
      <c r="AV19" s="422"/>
    </row>
    <row r="20" spans="2:48" ht="24.75" customHeight="1">
      <c r="B20" s="338"/>
      <c r="C20" s="339"/>
      <c r="D20" s="339"/>
      <c r="E20" s="339"/>
      <c r="F20" s="339"/>
      <c r="G20" s="446"/>
      <c r="H20" s="389" t="s">
        <v>114</v>
      </c>
      <c r="I20" s="390"/>
      <c r="J20" s="390"/>
      <c r="K20" s="390"/>
      <c r="L20" s="390"/>
      <c r="M20" s="390"/>
      <c r="N20" s="391"/>
      <c r="O20" s="392" t="s">
        <v>12</v>
      </c>
      <c r="P20" s="393"/>
      <c r="Q20" s="393"/>
      <c r="R20" s="393"/>
      <c r="S20" s="404" t="e">
        <f>IF(VLOOKUP($AY$2,Data,20,FALSE)=0,"-",VLOOKUP($AY$2,Data,20,FALSE))</f>
        <v>#REF!</v>
      </c>
      <c r="T20" s="404"/>
      <c r="U20" s="404"/>
      <c r="V20" s="404"/>
      <c r="W20" s="404"/>
      <c r="X20" s="404"/>
      <c r="Y20" s="404"/>
      <c r="Z20" s="404"/>
      <c r="AA20" s="404"/>
      <c r="AB20" s="405" t="s">
        <v>31</v>
      </c>
      <c r="AC20" s="405"/>
      <c r="AD20" s="405"/>
      <c r="AE20" s="406"/>
      <c r="AF20" s="392" t="s">
        <v>13</v>
      </c>
      <c r="AG20" s="393"/>
      <c r="AH20" s="393"/>
      <c r="AI20" s="393"/>
      <c r="AJ20" s="404" t="e">
        <f>IF(VLOOKUP($AY$2,Data,15,FALSE)=0,"-",VLOOKUP($AY$2,Data,15,FALSE))</f>
        <v>#REF!</v>
      </c>
      <c r="AK20" s="404"/>
      <c r="AL20" s="404"/>
      <c r="AM20" s="404"/>
      <c r="AN20" s="404"/>
      <c r="AO20" s="404"/>
      <c r="AP20" s="404"/>
      <c r="AQ20" s="404"/>
      <c r="AR20" s="404"/>
      <c r="AS20" s="405" t="s">
        <v>32</v>
      </c>
      <c r="AT20" s="405"/>
      <c r="AU20" s="405"/>
      <c r="AV20" s="406"/>
    </row>
    <row r="21" spans="2:48" ht="24.75" customHeight="1">
      <c r="B21" s="335" t="s">
        <v>10</v>
      </c>
      <c r="C21" s="394"/>
      <c r="D21" s="394"/>
      <c r="E21" s="394"/>
      <c r="F21" s="394"/>
      <c r="G21" s="423"/>
      <c r="H21" s="415" t="s">
        <v>5</v>
      </c>
      <c r="I21" s="416"/>
      <c r="J21" s="416"/>
      <c r="K21" s="416"/>
      <c r="L21" s="416"/>
      <c r="M21" s="416"/>
      <c r="N21" s="417"/>
      <c r="O21" s="366" t="s">
        <v>12</v>
      </c>
      <c r="P21" s="367"/>
      <c r="Q21" s="367"/>
      <c r="R21" s="367"/>
      <c r="S21" s="407" t="e">
        <f>IF(VLOOKUP($AY$2,Data,24,FALSE)=0,"-",VLOOKUP($AY$2,Data,24,FALSE))</f>
        <v>#REF!</v>
      </c>
      <c r="T21" s="407"/>
      <c r="U21" s="407"/>
      <c r="V21" s="407"/>
      <c r="W21" s="407"/>
      <c r="X21" s="407"/>
      <c r="Y21" s="407"/>
      <c r="Z21" s="407"/>
      <c r="AA21" s="407"/>
      <c r="AB21" s="408" t="s">
        <v>29</v>
      </c>
      <c r="AC21" s="408"/>
      <c r="AD21" s="408"/>
      <c r="AE21" s="409"/>
      <c r="AF21" s="366" t="s">
        <v>13</v>
      </c>
      <c r="AG21" s="367"/>
      <c r="AH21" s="367"/>
      <c r="AI21" s="367"/>
      <c r="AJ21" s="407" t="e">
        <f>IF(VLOOKUP($AY$2,Data,21,FALSE)=0,"-",VLOOKUP($AY$2,Data,21,FALSE))</f>
        <v>#REF!</v>
      </c>
      <c r="AK21" s="407"/>
      <c r="AL21" s="407"/>
      <c r="AM21" s="407"/>
      <c r="AN21" s="407"/>
      <c r="AO21" s="407"/>
      <c r="AP21" s="407"/>
      <c r="AQ21" s="407"/>
      <c r="AR21" s="407"/>
      <c r="AS21" s="408" t="s">
        <v>30</v>
      </c>
      <c r="AT21" s="408"/>
      <c r="AU21" s="408"/>
      <c r="AV21" s="409"/>
    </row>
    <row r="22" spans="2:48" ht="24.75" customHeight="1">
      <c r="B22" s="395"/>
      <c r="C22" s="396"/>
      <c r="D22" s="396"/>
      <c r="E22" s="396"/>
      <c r="F22" s="396"/>
      <c r="G22" s="424"/>
      <c r="H22" s="412" t="s">
        <v>113</v>
      </c>
      <c r="I22" s="413"/>
      <c r="J22" s="413"/>
      <c r="K22" s="413"/>
      <c r="L22" s="413"/>
      <c r="M22" s="413"/>
      <c r="N22" s="414"/>
      <c r="O22" s="399" t="s">
        <v>12</v>
      </c>
      <c r="P22" s="400"/>
      <c r="Q22" s="400"/>
      <c r="R22" s="400"/>
      <c r="S22" s="401" t="e">
        <f>IF(VLOOKUP($AY$2,Data,25,FALSE)=0,"-",VLOOKUP($AY$2,Data,25,FALSE))</f>
        <v>#REF!</v>
      </c>
      <c r="T22" s="401"/>
      <c r="U22" s="401"/>
      <c r="V22" s="401"/>
      <c r="W22" s="401"/>
      <c r="X22" s="401"/>
      <c r="Y22" s="401"/>
      <c r="Z22" s="401"/>
      <c r="AA22" s="401"/>
      <c r="AB22" s="402" t="s">
        <v>31</v>
      </c>
      <c r="AC22" s="402"/>
      <c r="AD22" s="402"/>
      <c r="AE22" s="403"/>
      <c r="AF22" s="399" t="s">
        <v>13</v>
      </c>
      <c r="AG22" s="400"/>
      <c r="AH22" s="400"/>
      <c r="AI22" s="400"/>
      <c r="AJ22" s="401" t="e">
        <f>IF(VLOOKUP($AY$2,Data,22,FALSE)=0,"-",VLOOKUP($AY$2,Data,22,FALSE))</f>
        <v>#REF!</v>
      </c>
      <c r="AK22" s="401"/>
      <c r="AL22" s="401"/>
      <c r="AM22" s="401"/>
      <c r="AN22" s="401"/>
      <c r="AO22" s="401"/>
      <c r="AP22" s="401"/>
      <c r="AQ22" s="401"/>
      <c r="AR22" s="401"/>
      <c r="AS22" s="402" t="s">
        <v>32</v>
      </c>
      <c r="AT22" s="402"/>
      <c r="AU22" s="402"/>
      <c r="AV22" s="403"/>
    </row>
    <row r="23" spans="2:48" ht="24.75" customHeight="1">
      <c r="B23" s="395"/>
      <c r="C23" s="396"/>
      <c r="D23" s="396"/>
      <c r="E23" s="396"/>
      <c r="F23" s="396"/>
      <c r="G23" s="424"/>
      <c r="H23" s="389" t="s">
        <v>114</v>
      </c>
      <c r="I23" s="390"/>
      <c r="J23" s="390"/>
      <c r="K23" s="390"/>
      <c r="L23" s="390"/>
      <c r="M23" s="390"/>
      <c r="N23" s="391"/>
      <c r="O23" s="392" t="s">
        <v>12</v>
      </c>
      <c r="P23" s="393"/>
      <c r="Q23" s="393"/>
      <c r="R23" s="393"/>
      <c r="S23" s="404" t="e">
        <f>IF(VLOOKUP($AY$2,Data,26,FALSE)=0,"-",VLOOKUP($AY$2,Data,26,FALSE))</f>
        <v>#REF!</v>
      </c>
      <c r="T23" s="404"/>
      <c r="U23" s="404"/>
      <c r="V23" s="404"/>
      <c r="W23" s="404"/>
      <c r="X23" s="404"/>
      <c r="Y23" s="404"/>
      <c r="Z23" s="404"/>
      <c r="AA23" s="404"/>
      <c r="AB23" s="405" t="s">
        <v>31</v>
      </c>
      <c r="AC23" s="405"/>
      <c r="AD23" s="405"/>
      <c r="AE23" s="406"/>
      <c r="AF23" s="392" t="s">
        <v>13</v>
      </c>
      <c r="AG23" s="393"/>
      <c r="AH23" s="393"/>
      <c r="AI23" s="393"/>
      <c r="AJ23" s="404" t="e">
        <f>IF(VLOOKUP($AY$2,Data,23,FALSE)=0,"-",VLOOKUP($AY$2,Data,23,FALSE))</f>
        <v>#REF!</v>
      </c>
      <c r="AK23" s="404"/>
      <c r="AL23" s="404"/>
      <c r="AM23" s="404"/>
      <c r="AN23" s="404"/>
      <c r="AO23" s="404"/>
      <c r="AP23" s="404"/>
      <c r="AQ23" s="404"/>
      <c r="AR23" s="404"/>
      <c r="AS23" s="405" t="s">
        <v>32</v>
      </c>
      <c r="AT23" s="405"/>
      <c r="AU23" s="405"/>
      <c r="AV23" s="406"/>
    </row>
    <row r="24" spans="2:48" ht="24.75" customHeight="1">
      <c r="B24" s="335" t="s">
        <v>11</v>
      </c>
      <c r="C24" s="394"/>
      <c r="D24" s="394"/>
      <c r="E24" s="394"/>
      <c r="F24" s="394"/>
      <c r="G24" s="394"/>
      <c r="H24" s="415" t="s">
        <v>5</v>
      </c>
      <c r="I24" s="416"/>
      <c r="J24" s="416"/>
      <c r="K24" s="416"/>
      <c r="L24" s="416"/>
      <c r="M24" s="416"/>
      <c r="N24" s="417"/>
      <c r="O24" s="366" t="s">
        <v>12</v>
      </c>
      <c r="P24" s="367"/>
      <c r="Q24" s="367"/>
      <c r="R24" s="367"/>
      <c r="S24" s="407" t="e">
        <f>IF(VLOOKUP($AY$2,Data,30,FALSE)=0,"-",VLOOKUP($AY$2,Data,30,FALSE))</f>
        <v>#REF!</v>
      </c>
      <c r="T24" s="407"/>
      <c r="U24" s="407"/>
      <c r="V24" s="407"/>
      <c r="W24" s="407"/>
      <c r="X24" s="407"/>
      <c r="Y24" s="407"/>
      <c r="Z24" s="407"/>
      <c r="AA24" s="407"/>
      <c r="AB24" s="408" t="s">
        <v>29</v>
      </c>
      <c r="AC24" s="408"/>
      <c r="AD24" s="408"/>
      <c r="AE24" s="409"/>
      <c r="AF24" s="366" t="s">
        <v>13</v>
      </c>
      <c r="AG24" s="367"/>
      <c r="AH24" s="367"/>
      <c r="AI24" s="367"/>
      <c r="AJ24" s="407" t="e">
        <f>IF(VLOOKUP($AY$2,Data,27,FALSE)=0,"-",VLOOKUP($AY$2,Data,27,FALSE))</f>
        <v>#REF!</v>
      </c>
      <c r="AK24" s="407"/>
      <c r="AL24" s="407"/>
      <c r="AM24" s="407"/>
      <c r="AN24" s="407"/>
      <c r="AO24" s="407"/>
      <c r="AP24" s="407"/>
      <c r="AQ24" s="407"/>
      <c r="AR24" s="407"/>
      <c r="AS24" s="408" t="s">
        <v>30</v>
      </c>
      <c r="AT24" s="408"/>
      <c r="AU24" s="408"/>
      <c r="AV24" s="409"/>
    </row>
    <row r="25" spans="2:48" ht="24.75" customHeight="1">
      <c r="B25" s="395"/>
      <c r="C25" s="396"/>
      <c r="D25" s="396"/>
      <c r="E25" s="396"/>
      <c r="F25" s="396"/>
      <c r="G25" s="396"/>
      <c r="H25" s="412" t="s">
        <v>113</v>
      </c>
      <c r="I25" s="413"/>
      <c r="J25" s="413"/>
      <c r="K25" s="413"/>
      <c r="L25" s="413"/>
      <c r="M25" s="413"/>
      <c r="N25" s="414"/>
      <c r="O25" s="399" t="s">
        <v>12</v>
      </c>
      <c r="P25" s="400"/>
      <c r="Q25" s="400"/>
      <c r="R25" s="400"/>
      <c r="S25" s="401" t="e">
        <f>IF(VLOOKUP($AY$2,Data,31,FALSE)=0,"-",VLOOKUP($AY$2,Data,31,FALSE))</f>
        <v>#REF!</v>
      </c>
      <c r="T25" s="401"/>
      <c r="U25" s="401"/>
      <c r="V25" s="401"/>
      <c r="W25" s="401"/>
      <c r="X25" s="401"/>
      <c r="Y25" s="401"/>
      <c r="Z25" s="401"/>
      <c r="AA25" s="401"/>
      <c r="AB25" s="402" t="s">
        <v>31</v>
      </c>
      <c r="AC25" s="402"/>
      <c r="AD25" s="402"/>
      <c r="AE25" s="403"/>
      <c r="AF25" s="399" t="s">
        <v>13</v>
      </c>
      <c r="AG25" s="400"/>
      <c r="AH25" s="400"/>
      <c r="AI25" s="400"/>
      <c r="AJ25" s="401" t="e">
        <f>IF(VLOOKUP($AY$2,Data,28,FALSE)=0,"-",VLOOKUP($AY$2,Data,28,FALSE))</f>
        <v>#REF!</v>
      </c>
      <c r="AK25" s="401"/>
      <c r="AL25" s="401"/>
      <c r="AM25" s="401"/>
      <c r="AN25" s="401"/>
      <c r="AO25" s="401"/>
      <c r="AP25" s="401"/>
      <c r="AQ25" s="401"/>
      <c r="AR25" s="401"/>
      <c r="AS25" s="402" t="s">
        <v>32</v>
      </c>
      <c r="AT25" s="402"/>
      <c r="AU25" s="402"/>
      <c r="AV25" s="403"/>
    </row>
    <row r="26" spans="2:48" ht="24.75" customHeight="1">
      <c r="B26" s="397"/>
      <c r="C26" s="398"/>
      <c r="D26" s="398"/>
      <c r="E26" s="398"/>
      <c r="F26" s="398"/>
      <c r="G26" s="398"/>
      <c r="H26" s="389" t="s">
        <v>114</v>
      </c>
      <c r="I26" s="390"/>
      <c r="J26" s="390"/>
      <c r="K26" s="390"/>
      <c r="L26" s="390"/>
      <c r="M26" s="390"/>
      <c r="N26" s="391"/>
      <c r="O26" s="392" t="s">
        <v>12</v>
      </c>
      <c r="P26" s="393"/>
      <c r="Q26" s="393"/>
      <c r="R26" s="393"/>
      <c r="S26" s="404" t="e">
        <f>IF(VLOOKUP($AY$2,Data,32,FALSE)=0,"-",VLOOKUP($AY$2,Data,32,FALSE))</f>
        <v>#REF!</v>
      </c>
      <c r="T26" s="404"/>
      <c r="U26" s="404"/>
      <c r="V26" s="404"/>
      <c r="W26" s="404"/>
      <c r="X26" s="404"/>
      <c r="Y26" s="404"/>
      <c r="Z26" s="404"/>
      <c r="AA26" s="404"/>
      <c r="AB26" s="405" t="s">
        <v>31</v>
      </c>
      <c r="AC26" s="405"/>
      <c r="AD26" s="405"/>
      <c r="AE26" s="406"/>
      <c r="AF26" s="392" t="s">
        <v>13</v>
      </c>
      <c r="AG26" s="393"/>
      <c r="AH26" s="393"/>
      <c r="AI26" s="393"/>
      <c r="AJ26" s="404" t="e">
        <f>IF(VLOOKUP($AY$2,Data,29,FALSE)=0,"-",VLOOKUP($AY$2,Data,29,FALSE))</f>
        <v>#REF!</v>
      </c>
      <c r="AK26" s="404"/>
      <c r="AL26" s="404"/>
      <c r="AM26" s="404"/>
      <c r="AN26" s="404"/>
      <c r="AO26" s="404"/>
      <c r="AP26" s="404"/>
      <c r="AQ26" s="404"/>
      <c r="AR26" s="404"/>
      <c r="AS26" s="405" t="s">
        <v>32</v>
      </c>
      <c r="AT26" s="405"/>
      <c r="AU26" s="405"/>
      <c r="AV26" s="406"/>
    </row>
    <row r="27" spans="2:48" ht="24.75" customHeight="1">
      <c r="B27" s="380" t="s">
        <v>7</v>
      </c>
      <c r="C27" s="381"/>
      <c r="D27" s="381"/>
      <c r="E27" s="381"/>
      <c r="F27" s="381"/>
      <c r="G27" s="381"/>
      <c r="H27" s="381"/>
      <c r="I27" s="381"/>
      <c r="J27" s="381"/>
      <c r="K27" s="381"/>
      <c r="L27" s="381"/>
      <c r="M27" s="381"/>
      <c r="N27" s="382"/>
      <c r="O27" s="383" t="s">
        <v>12</v>
      </c>
      <c r="P27" s="384"/>
      <c r="Q27" s="384"/>
      <c r="R27" s="384"/>
      <c r="S27" s="388" t="e">
        <f>IF(VLOOKUP($AY$2,Data,34,FALSE)=0,"-",VLOOKUP($AY$2,Data,34,FALSE))</f>
        <v>#REF!</v>
      </c>
      <c r="T27" s="388"/>
      <c r="U27" s="388"/>
      <c r="V27" s="388"/>
      <c r="W27" s="388"/>
      <c r="X27" s="388"/>
      <c r="Y27" s="388"/>
      <c r="Z27" s="388"/>
      <c r="AA27" s="388"/>
      <c r="AB27" s="386" t="s">
        <v>29</v>
      </c>
      <c r="AC27" s="386"/>
      <c r="AD27" s="386"/>
      <c r="AE27" s="387"/>
      <c r="AF27" s="383" t="s">
        <v>13</v>
      </c>
      <c r="AG27" s="384"/>
      <c r="AH27" s="384"/>
      <c r="AI27" s="384"/>
      <c r="AJ27" s="388" t="e">
        <f>IF(VLOOKUP($AY$2,Data,33,FALSE)=0,"-",VLOOKUP($AY$2,Data,33,FALSE))</f>
        <v>#REF!</v>
      </c>
      <c r="AK27" s="388"/>
      <c r="AL27" s="388"/>
      <c r="AM27" s="388"/>
      <c r="AN27" s="388"/>
      <c r="AO27" s="388"/>
      <c r="AP27" s="388"/>
      <c r="AQ27" s="388"/>
      <c r="AR27" s="388"/>
      <c r="AS27" s="386" t="s">
        <v>30</v>
      </c>
      <c r="AT27" s="386"/>
      <c r="AU27" s="386"/>
      <c r="AV27" s="387"/>
    </row>
    <row r="28" spans="2:48" ht="24.75" customHeight="1">
      <c r="B28" s="380" t="s">
        <v>14</v>
      </c>
      <c r="C28" s="381"/>
      <c r="D28" s="381"/>
      <c r="E28" s="381"/>
      <c r="F28" s="381"/>
      <c r="G28" s="381"/>
      <c r="H28" s="381"/>
      <c r="I28" s="381"/>
      <c r="J28" s="381"/>
      <c r="K28" s="381"/>
      <c r="L28" s="381"/>
      <c r="M28" s="381"/>
      <c r="N28" s="382"/>
      <c r="O28" s="383" t="s">
        <v>12</v>
      </c>
      <c r="P28" s="384"/>
      <c r="Q28" s="384"/>
      <c r="R28" s="384"/>
      <c r="S28" s="388" t="e">
        <f>IF(VLOOKUP($AY$2,Data,38,FALSE)=0,"-",VLOOKUP($AY$2,Data,38,FALSE))</f>
        <v>#REF!</v>
      </c>
      <c r="T28" s="388"/>
      <c r="U28" s="388"/>
      <c r="V28" s="388"/>
      <c r="W28" s="388"/>
      <c r="X28" s="388"/>
      <c r="Y28" s="388"/>
      <c r="Z28" s="388"/>
      <c r="AA28" s="388"/>
      <c r="AB28" s="386" t="s">
        <v>33</v>
      </c>
      <c r="AC28" s="386"/>
      <c r="AD28" s="386"/>
      <c r="AE28" s="387"/>
      <c r="AF28" s="383" t="s">
        <v>13</v>
      </c>
      <c r="AG28" s="384"/>
      <c r="AH28" s="384"/>
      <c r="AI28" s="384"/>
      <c r="AJ28" s="388" t="e">
        <f>IF(VLOOKUP($AY$2,Data,35,FALSE)=0,"-",VLOOKUP($AY$2,Data,35,FALSE))</f>
        <v>#REF!</v>
      </c>
      <c r="AK28" s="388"/>
      <c r="AL28" s="388"/>
      <c r="AM28" s="388"/>
      <c r="AN28" s="388"/>
      <c r="AO28" s="388"/>
      <c r="AP28" s="388"/>
      <c r="AQ28" s="388"/>
      <c r="AR28" s="388"/>
      <c r="AS28" s="386" t="s">
        <v>34</v>
      </c>
      <c r="AT28" s="386"/>
      <c r="AU28" s="386"/>
      <c r="AV28" s="387"/>
    </row>
    <row r="29" spans="2:48" ht="24.75" customHeight="1">
      <c r="B29" s="380" t="s">
        <v>15</v>
      </c>
      <c r="C29" s="381"/>
      <c r="D29" s="381"/>
      <c r="E29" s="381"/>
      <c r="F29" s="381"/>
      <c r="G29" s="381"/>
      <c r="H29" s="381"/>
      <c r="I29" s="381"/>
      <c r="J29" s="381"/>
      <c r="K29" s="381"/>
      <c r="L29" s="381"/>
      <c r="M29" s="381"/>
      <c r="N29" s="382"/>
      <c r="O29" s="383" t="s">
        <v>12</v>
      </c>
      <c r="P29" s="384"/>
      <c r="Q29" s="384"/>
      <c r="R29" s="384"/>
      <c r="S29" s="388" t="e">
        <f>IF(VLOOKUP($AY$2,Data,39,FALSE)=0,"-",VLOOKUP($AY$2,Data,39,FALSE))</f>
        <v>#REF!</v>
      </c>
      <c r="T29" s="388"/>
      <c r="U29" s="388"/>
      <c r="V29" s="388"/>
      <c r="W29" s="388"/>
      <c r="X29" s="388"/>
      <c r="Y29" s="388"/>
      <c r="Z29" s="388"/>
      <c r="AA29" s="388"/>
      <c r="AB29" s="386" t="s">
        <v>29</v>
      </c>
      <c r="AC29" s="386"/>
      <c r="AD29" s="386"/>
      <c r="AE29" s="387"/>
      <c r="AF29" s="383" t="s">
        <v>13</v>
      </c>
      <c r="AG29" s="384"/>
      <c r="AH29" s="384"/>
      <c r="AI29" s="384"/>
      <c r="AJ29" s="388" t="e">
        <f>IF(VLOOKUP($AY$2,Data,36,FALSE)=0,"-",VLOOKUP($AY$2,Data,36,FALSE))</f>
        <v>#REF!</v>
      </c>
      <c r="AK29" s="388"/>
      <c r="AL29" s="388"/>
      <c r="AM29" s="388"/>
      <c r="AN29" s="388"/>
      <c r="AO29" s="388"/>
      <c r="AP29" s="388"/>
      <c r="AQ29" s="388"/>
      <c r="AR29" s="388"/>
      <c r="AS29" s="386" t="s">
        <v>30</v>
      </c>
      <c r="AT29" s="386"/>
      <c r="AU29" s="386"/>
      <c r="AV29" s="387"/>
    </row>
    <row r="30" spans="2:48" ht="24.75" customHeight="1">
      <c r="B30" s="374" t="s">
        <v>18</v>
      </c>
      <c r="C30" s="375"/>
      <c r="D30" s="375"/>
      <c r="E30" s="375"/>
      <c r="F30" s="375"/>
      <c r="G30" s="375"/>
      <c r="H30" s="375"/>
      <c r="I30" s="375"/>
      <c r="J30" s="375"/>
      <c r="K30" s="375"/>
      <c r="L30" s="375"/>
      <c r="M30" s="375"/>
      <c r="N30" s="376"/>
      <c r="O30" s="366" t="s">
        <v>12</v>
      </c>
      <c r="P30" s="367"/>
      <c r="Q30" s="367"/>
      <c r="R30" s="367"/>
      <c r="S30" s="407" t="e">
        <f>IF(VLOOKUP($AY$2,Data,40,FALSE)=0,"-",VLOOKUP($AY$2,Data,40,FALSE))</f>
        <v>#REF!</v>
      </c>
      <c r="T30" s="407"/>
      <c r="U30" s="407"/>
      <c r="V30" s="407"/>
      <c r="W30" s="407"/>
      <c r="X30" s="407"/>
      <c r="Y30" s="407"/>
      <c r="Z30" s="407"/>
      <c r="AA30" s="407"/>
      <c r="AB30" s="364" t="s">
        <v>29</v>
      </c>
      <c r="AC30" s="364"/>
      <c r="AD30" s="364"/>
      <c r="AE30" s="365"/>
      <c r="AF30" s="366" t="s">
        <v>13</v>
      </c>
      <c r="AG30" s="367"/>
      <c r="AH30" s="367"/>
      <c r="AI30" s="367"/>
      <c r="AJ30" s="407" t="e">
        <f>IF(VLOOKUP($AY$2,Data,37,FALSE)=0,"-",VLOOKUP($AY$2,Data,37,FALSE))</f>
        <v>#REF!</v>
      </c>
      <c r="AK30" s="407"/>
      <c r="AL30" s="407"/>
      <c r="AM30" s="407"/>
      <c r="AN30" s="407"/>
      <c r="AO30" s="407"/>
      <c r="AP30" s="407"/>
      <c r="AQ30" s="407"/>
      <c r="AR30" s="407"/>
      <c r="AS30" s="364" t="s">
        <v>30</v>
      </c>
      <c r="AT30" s="364"/>
      <c r="AU30" s="364"/>
      <c r="AV30" s="365"/>
    </row>
    <row r="31" spans="2:48" ht="33.75" customHeight="1">
      <c r="B31" s="374" t="s">
        <v>16</v>
      </c>
      <c r="C31" s="375"/>
      <c r="D31" s="375"/>
      <c r="E31" s="375"/>
      <c r="F31" s="375"/>
      <c r="G31" s="375"/>
      <c r="H31" s="375"/>
      <c r="I31" s="375"/>
      <c r="J31" s="375"/>
      <c r="K31" s="375"/>
      <c r="L31" s="375"/>
      <c r="M31" s="375"/>
      <c r="N31" s="376"/>
      <c r="O31" s="482" t="e">
        <f>IF(VLOOKUP($AY$2,Data,41,FALSE)=0,"-",VLOOKUP($AY$2,Data,41,FALSE))</f>
        <v>#REF!</v>
      </c>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row>
    <row r="32" spans="2:48" ht="21.75" customHeight="1">
      <c r="B32" s="380" t="s">
        <v>8</v>
      </c>
      <c r="C32" s="381"/>
      <c r="D32" s="381"/>
      <c r="E32" s="381"/>
      <c r="F32" s="381"/>
      <c r="G32" s="381"/>
      <c r="H32" s="381"/>
      <c r="I32" s="381"/>
      <c r="J32" s="381"/>
      <c r="K32" s="381"/>
      <c r="L32" s="381"/>
      <c r="M32" s="381"/>
      <c r="N32" s="382"/>
      <c r="O32" s="482" t="e">
        <f>IF(VLOOKUP($AY$2,Data,42,FALSE)=0,"-",VLOOKUP($AY$2,Data,42,FALSE))</f>
        <v>#REF!</v>
      </c>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4"/>
    </row>
    <row r="33" spans="2:48" ht="18" customHeight="1">
      <c r="B33" s="335" t="s">
        <v>2</v>
      </c>
      <c r="C33" s="369"/>
      <c r="D33" s="369"/>
      <c r="E33" s="369"/>
      <c r="F33" s="369"/>
      <c r="G33" s="369"/>
      <c r="H33" s="369"/>
      <c r="I33" s="369"/>
      <c r="J33" s="369"/>
      <c r="K33" s="369"/>
      <c r="L33" s="369"/>
      <c r="M33" s="369"/>
      <c r="N33" s="370"/>
      <c r="O33" s="341" t="s">
        <v>27</v>
      </c>
      <c r="P33" s="342"/>
      <c r="Q33" s="342"/>
      <c r="R33" s="342"/>
      <c r="S33" s="342"/>
      <c r="T33" s="342"/>
      <c r="U33" s="342"/>
      <c r="V33" s="343"/>
      <c r="W33" s="478" t="e">
        <f>VLOOKUP($AY$2,Data,43,FALSE)</f>
        <v>#REF!</v>
      </c>
      <c r="X33" s="479"/>
      <c r="Y33" s="479"/>
      <c r="Z33" s="479"/>
      <c r="AA33" s="479"/>
      <c r="AB33" s="479"/>
      <c r="AC33" s="479"/>
      <c r="AD33" s="479"/>
      <c r="AE33" s="480"/>
      <c r="AF33" s="344" t="s">
        <v>28</v>
      </c>
      <c r="AG33" s="342"/>
      <c r="AH33" s="342"/>
      <c r="AI33" s="342"/>
      <c r="AJ33" s="342"/>
      <c r="AK33" s="342"/>
      <c r="AL33" s="342"/>
      <c r="AM33" s="343"/>
      <c r="AN33" s="478" t="e">
        <f>VLOOKUP($AY$2,Data,44,FALSE)</f>
        <v>#REF!</v>
      </c>
      <c r="AO33" s="479"/>
      <c r="AP33" s="479"/>
      <c r="AQ33" s="479"/>
      <c r="AR33" s="479"/>
      <c r="AS33" s="479"/>
      <c r="AT33" s="479"/>
      <c r="AU33" s="479"/>
      <c r="AV33" s="481"/>
    </row>
    <row r="34" spans="2:48" ht="18" customHeight="1">
      <c r="B34" s="371"/>
      <c r="C34" s="372"/>
      <c r="D34" s="372"/>
      <c r="E34" s="372"/>
      <c r="F34" s="372"/>
      <c r="G34" s="372"/>
      <c r="H34" s="372"/>
      <c r="I34" s="372"/>
      <c r="J34" s="372"/>
      <c r="K34" s="372"/>
      <c r="L34" s="372"/>
      <c r="M34" s="372"/>
      <c r="N34" s="373"/>
      <c r="O34" s="345" t="s">
        <v>0</v>
      </c>
      <c r="P34" s="346"/>
      <c r="Q34" s="346"/>
      <c r="R34" s="346"/>
      <c r="S34" s="346"/>
      <c r="T34" s="346"/>
      <c r="U34" s="346"/>
      <c r="V34" s="347"/>
      <c r="W34" s="485" t="e">
        <f>VLOOKUP($AY$2,Data,45,FALSE)</f>
        <v>#REF!</v>
      </c>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 customHeight="1">
      <c r="B35" s="335" t="s">
        <v>3</v>
      </c>
      <c r="C35" s="336"/>
      <c r="D35" s="336"/>
      <c r="E35" s="336"/>
      <c r="F35" s="336"/>
      <c r="G35" s="336"/>
      <c r="H35" s="336"/>
      <c r="I35" s="336"/>
      <c r="J35" s="336"/>
      <c r="K35" s="336"/>
      <c r="L35" s="336"/>
      <c r="M35" s="336"/>
      <c r="N35" s="337"/>
      <c r="O35" s="341" t="s">
        <v>27</v>
      </c>
      <c r="P35" s="342"/>
      <c r="Q35" s="342"/>
      <c r="R35" s="342"/>
      <c r="S35" s="342"/>
      <c r="T35" s="342"/>
      <c r="U35" s="342"/>
      <c r="V35" s="343"/>
      <c r="W35" s="478" t="e">
        <f>VLOOKUP($AY$2,Data,46,FALSE)</f>
        <v>#REF!</v>
      </c>
      <c r="X35" s="479"/>
      <c r="Y35" s="479"/>
      <c r="Z35" s="479"/>
      <c r="AA35" s="479"/>
      <c r="AB35" s="479"/>
      <c r="AC35" s="479"/>
      <c r="AD35" s="479"/>
      <c r="AE35" s="480"/>
      <c r="AF35" s="344" t="s">
        <v>28</v>
      </c>
      <c r="AG35" s="342"/>
      <c r="AH35" s="342"/>
      <c r="AI35" s="342"/>
      <c r="AJ35" s="342"/>
      <c r="AK35" s="342"/>
      <c r="AL35" s="342"/>
      <c r="AM35" s="343"/>
      <c r="AN35" s="478" t="e">
        <f>VLOOKUP($AY$2,Data,47,FALSE)</f>
        <v>#REF!</v>
      </c>
      <c r="AO35" s="479"/>
      <c r="AP35" s="479"/>
      <c r="AQ35" s="479"/>
      <c r="AR35" s="479"/>
      <c r="AS35" s="479"/>
      <c r="AT35" s="479"/>
      <c r="AU35" s="479"/>
      <c r="AV35" s="481"/>
    </row>
    <row r="36" spans="2:48" ht="18" customHeight="1">
      <c r="B36" s="338"/>
      <c r="C36" s="339"/>
      <c r="D36" s="339"/>
      <c r="E36" s="339"/>
      <c r="F36" s="339"/>
      <c r="G36" s="339"/>
      <c r="H36" s="339"/>
      <c r="I36" s="339"/>
      <c r="J36" s="339"/>
      <c r="K36" s="339"/>
      <c r="L36" s="339"/>
      <c r="M36" s="339"/>
      <c r="N36" s="340"/>
      <c r="O36" s="345" t="s">
        <v>0</v>
      </c>
      <c r="P36" s="346"/>
      <c r="Q36" s="346"/>
      <c r="R36" s="346"/>
      <c r="S36" s="346"/>
      <c r="T36" s="346"/>
      <c r="U36" s="346"/>
      <c r="V36" s="347"/>
      <c r="W36" s="485" t="e">
        <f>VLOOKUP($AY$2,Data,48,FALSE)</f>
        <v>#REF!</v>
      </c>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 customHeight="1">
      <c r="B37" s="351" t="s">
        <v>1</v>
      </c>
      <c r="C37" s="336"/>
      <c r="D37" s="336"/>
      <c r="E37" s="336"/>
      <c r="F37" s="336"/>
      <c r="G37" s="336"/>
      <c r="H37" s="336"/>
      <c r="I37" s="336"/>
      <c r="J37" s="336"/>
      <c r="K37" s="336"/>
      <c r="L37" s="336"/>
      <c r="M37" s="336"/>
      <c r="N37" s="337"/>
      <c r="O37" s="488" t="e">
        <f>VLOOKUP($AY$2,Data,49,FALSE)</f>
        <v>#REF!</v>
      </c>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90"/>
    </row>
    <row r="38" spans="2:48" ht="18" customHeight="1">
      <c r="B38" s="352"/>
      <c r="C38" s="353"/>
      <c r="D38" s="353"/>
      <c r="E38" s="353"/>
      <c r="F38" s="353"/>
      <c r="G38" s="353"/>
      <c r="H38" s="353"/>
      <c r="I38" s="353"/>
      <c r="J38" s="353"/>
      <c r="K38" s="353"/>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60"/>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3"/>
    </row>
    <row r="41" spans="2:48" ht="18" customHeight="1">
      <c r="B41" s="352"/>
      <c r="C41" s="353"/>
      <c r="D41" s="353"/>
      <c r="E41" s="353"/>
      <c r="F41" s="353"/>
      <c r="G41" s="353"/>
      <c r="H41" s="353"/>
      <c r="I41" s="353"/>
      <c r="J41" s="353"/>
      <c r="K41" s="353"/>
      <c r="L41" s="353"/>
      <c r="M41" s="353"/>
      <c r="N41" s="354"/>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2"/>
    </row>
    <row r="42" spans="2:48" ht="18" customHeight="1">
      <c r="B42" s="333" t="s">
        <v>20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row>
    <row r="43" spans="2:48" ht="18" customHeight="1">
      <c r="B43" s="334" t="s">
        <v>48</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sheetData>
  <sheetProtection/>
  <mergeCells count="154">
    <mergeCell ref="H26:N26"/>
    <mergeCell ref="S24:AA24"/>
    <mergeCell ref="H24:N24"/>
    <mergeCell ref="O22:R22"/>
    <mergeCell ref="S25:AA25"/>
    <mergeCell ref="O24:R24"/>
    <mergeCell ref="H22:N22"/>
    <mergeCell ref="AB18:AE18"/>
    <mergeCell ref="AS16:AV16"/>
    <mergeCell ref="B21:G23"/>
    <mergeCell ref="O23:R23"/>
    <mergeCell ref="S23:AA23"/>
    <mergeCell ref="AB21:AE21"/>
    <mergeCell ref="AB22:AE22"/>
    <mergeCell ref="H23:N23"/>
    <mergeCell ref="AK17:AQ17"/>
    <mergeCell ref="AF22:AI22"/>
    <mergeCell ref="B6:N6"/>
    <mergeCell ref="O16:R16"/>
    <mergeCell ref="O17:R17"/>
    <mergeCell ref="O6:AV6"/>
    <mergeCell ref="AB16:AE16"/>
    <mergeCell ref="AS15:AV15"/>
    <mergeCell ref="AF15:AI15"/>
    <mergeCell ref="AF16:AI16"/>
    <mergeCell ref="AF17:AI17"/>
    <mergeCell ref="H17:N17"/>
    <mergeCell ref="O31:AV31"/>
    <mergeCell ref="AB23:AE23"/>
    <mergeCell ref="AS22:AV22"/>
    <mergeCell ref="AS26:AV26"/>
    <mergeCell ref="AJ23:AR23"/>
    <mergeCell ref="AJ24:AR24"/>
    <mergeCell ref="O26:R26"/>
    <mergeCell ref="S28:AA28"/>
    <mergeCell ref="AJ26:AR26"/>
    <mergeCell ref="AF29:AI29"/>
    <mergeCell ref="O30:R30"/>
    <mergeCell ref="O25:R25"/>
    <mergeCell ref="AB24:AE24"/>
    <mergeCell ref="O20:R20"/>
    <mergeCell ref="O21:R21"/>
    <mergeCell ref="AB27:AE27"/>
    <mergeCell ref="AB28:AE28"/>
    <mergeCell ref="AB29:AE29"/>
    <mergeCell ref="O36:V36"/>
    <mergeCell ref="O35:V35"/>
    <mergeCell ref="AF28:AI28"/>
    <mergeCell ref="O32:AV32"/>
    <mergeCell ref="AS30:AV30"/>
    <mergeCell ref="W36:AV36"/>
    <mergeCell ref="S30:AA30"/>
    <mergeCell ref="AF30:AI30"/>
    <mergeCell ref="AB30:AE30"/>
    <mergeCell ref="AJ30:AR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8:AV18"/>
    <mergeCell ref="AJ18:AR18"/>
    <mergeCell ref="S21:AA21"/>
    <mergeCell ref="AJ22:AR22"/>
    <mergeCell ref="AF18:AI18"/>
    <mergeCell ref="AF19:AI19"/>
    <mergeCell ref="AS21:AV21"/>
    <mergeCell ref="AF20:AI20"/>
    <mergeCell ref="AS20:AV20"/>
    <mergeCell ref="AJ20:AR20"/>
    <mergeCell ref="W35:AE35"/>
    <mergeCell ref="AF33:AM33"/>
    <mergeCell ref="AF23:AI23"/>
    <mergeCell ref="AF24:AI24"/>
    <mergeCell ref="AF25:AI25"/>
    <mergeCell ref="AF27:AI27"/>
    <mergeCell ref="S29:AA29"/>
    <mergeCell ref="AB26:AE26"/>
    <mergeCell ref="AJ27:AR27"/>
    <mergeCell ref="AF26:AI26"/>
    <mergeCell ref="AS17:AV17"/>
    <mergeCell ref="AB17:AE17"/>
    <mergeCell ref="W33:AE33"/>
    <mergeCell ref="AN33:AV33"/>
    <mergeCell ref="AS28:AV28"/>
    <mergeCell ref="AS29:AV29"/>
    <mergeCell ref="S18:AA18"/>
    <mergeCell ref="AB20:AE20"/>
    <mergeCell ref="AB19:AE19"/>
    <mergeCell ref="S27:AA27"/>
    <mergeCell ref="AS19:AV19"/>
    <mergeCell ref="AB25:AE25"/>
    <mergeCell ref="AJ19:AR19"/>
    <mergeCell ref="S19:AA19"/>
    <mergeCell ref="S22:AA22"/>
    <mergeCell ref="AJ21:AR21"/>
    <mergeCell ref="AS24:AV24"/>
    <mergeCell ref="AS23:AV23"/>
    <mergeCell ref="AS25:AV25"/>
    <mergeCell ref="AJ16:AR16"/>
    <mergeCell ref="S16:AA16"/>
    <mergeCell ref="B32:N32"/>
    <mergeCell ref="AF21:AI21"/>
    <mergeCell ref="H21:N21"/>
    <mergeCell ref="AJ29:AR29"/>
    <mergeCell ref="H19:N19"/>
    <mergeCell ref="B31:N31"/>
    <mergeCell ref="O28:R28"/>
    <mergeCell ref="O29:R29"/>
    <mergeCell ref="O41:AV41"/>
    <mergeCell ref="B37:N41"/>
    <mergeCell ref="O40:AV40"/>
    <mergeCell ref="S20:AA20"/>
    <mergeCell ref="AS27:AV27"/>
    <mergeCell ref="S26:AA26"/>
    <mergeCell ref="B15:G20"/>
    <mergeCell ref="O19:R19"/>
    <mergeCell ref="H20:N20"/>
    <mergeCell ref="AJ15:AR15"/>
    <mergeCell ref="H16:N16"/>
    <mergeCell ref="B9:N10"/>
    <mergeCell ref="AB15:AE15"/>
    <mergeCell ref="T17:Z17"/>
    <mergeCell ref="O9:AV10"/>
    <mergeCell ref="B13:N14"/>
    <mergeCell ref="O13:AV14"/>
    <mergeCell ref="H15:N15"/>
    <mergeCell ref="S15:AA15"/>
    <mergeCell ref="O15:R15"/>
    <mergeCell ref="B11:N12"/>
    <mergeCell ref="O11:AV12"/>
    <mergeCell ref="O27:R27"/>
    <mergeCell ref="B2:AV2"/>
    <mergeCell ref="B7:N8"/>
    <mergeCell ref="B4:N5"/>
    <mergeCell ref="O7:AV8"/>
    <mergeCell ref="O4:AV5"/>
    <mergeCell ref="H18:N18"/>
    <mergeCell ref="O18:R18"/>
  </mergeCells>
  <printOptions horizontalCentered="1"/>
  <pageMargins left="0.3937007874015748" right="0.3937007874015748" top="0.41" bottom="0.26" header="0.35" footer="0.24"/>
  <pageSetup horizontalDpi="600" verticalDpi="600" orientation="portrait" paperSize="9" scale="98" r:id="rId1"/>
</worksheet>
</file>

<file path=xl/worksheets/sheet21.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140" t="s">
        <v>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X2" s="11" t="s">
        <v>43</v>
      </c>
      <c r="AY2" s="12">
        <v>17</v>
      </c>
    </row>
    <row r="3" spans="45:48" ht="9.75" customHeight="1">
      <c r="AS3" s="3"/>
      <c r="AT3" s="3"/>
      <c r="AU3" s="3"/>
      <c r="AV3" s="2"/>
    </row>
    <row r="4" spans="2:48" ht="15.75" customHeight="1">
      <c r="B4" s="465" t="s">
        <v>111</v>
      </c>
      <c r="C4" s="466"/>
      <c r="D4" s="466"/>
      <c r="E4" s="466"/>
      <c r="F4" s="466"/>
      <c r="G4" s="466"/>
      <c r="H4" s="466"/>
      <c r="I4" s="466"/>
      <c r="J4" s="466"/>
      <c r="K4" s="466"/>
      <c r="L4" s="466"/>
      <c r="M4" s="466"/>
      <c r="N4" s="467"/>
      <c r="O4" s="465" t="e">
        <f>VLOOKUP($AY$2,Data,3,FALSE)</f>
        <v>#REF!</v>
      </c>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7"/>
    </row>
    <row r="5" spans="2:48" ht="15.75" customHeight="1">
      <c r="B5" s="468"/>
      <c r="C5" s="469"/>
      <c r="D5" s="469"/>
      <c r="E5" s="469"/>
      <c r="F5" s="469"/>
      <c r="G5" s="469"/>
      <c r="H5" s="469"/>
      <c r="I5" s="469"/>
      <c r="J5" s="469"/>
      <c r="K5" s="469"/>
      <c r="L5" s="469"/>
      <c r="M5" s="469"/>
      <c r="N5" s="470"/>
      <c r="O5" s="468"/>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70"/>
    </row>
    <row r="6" spans="2:48" ht="23.25" customHeight="1">
      <c r="B6" s="471" t="s">
        <v>23</v>
      </c>
      <c r="C6" s="472"/>
      <c r="D6" s="472"/>
      <c r="E6" s="472"/>
      <c r="F6" s="472"/>
      <c r="G6" s="472"/>
      <c r="H6" s="472"/>
      <c r="I6" s="472"/>
      <c r="J6" s="472"/>
      <c r="K6" s="472"/>
      <c r="L6" s="472"/>
      <c r="M6" s="472"/>
      <c r="N6" s="473"/>
      <c r="O6" s="474" t="e">
        <f>VLOOKUP($AY$2,Data,4,FALSE)</f>
        <v>#REF!</v>
      </c>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6"/>
    </row>
    <row r="7" spans="2:48" ht="18" customHeight="1">
      <c r="B7" s="335" t="s">
        <v>26</v>
      </c>
      <c r="C7" s="336"/>
      <c r="D7" s="336"/>
      <c r="E7" s="336"/>
      <c r="F7" s="336"/>
      <c r="G7" s="336"/>
      <c r="H7" s="336"/>
      <c r="I7" s="336"/>
      <c r="J7" s="336"/>
      <c r="K7" s="336"/>
      <c r="L7" s="336"/>
      <c r="M7" s="336"/>
      <c r="N7" s="337"/>
      <c r="O7" s="465" t="e">
        <f>VLOOKUP($AY$2,Data,5,FALSE)&amp;VLOOKUP($AY$2,Data,6,FALSE)</f>
        <v>#REF!</v>
      </c>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7"/>
    </row>
    <row r="8" spans="2:48" ht="18" customHeight="1">
      <c r="B8" s="338"/>
      <c r="C8" s="339"/>
      <c r="D8" s="339"/>
      <c r="E8" s="339"/>
      <c r="F8" s="339"/>
      <c r="G8" s="339"/>
      <c r="H8" s="339"/>
      <c r="I8" s="339"/>
      <c r="J8" s="339"/>
      <c r="K8" s="339"/>
      <c r="L8" s="339"/>
      <c r="M8" s="339"/>
      <c r="N8" s="340"/>
      <c r="O8" s="468"/>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35" t="s">
        <v>24</v>
      </c>
      <c r="C9" s="336"/>
      <c r="D9" s="336"/>
      <c r="E9" s="336"/>
      <c r="F9" s="336"/>
      <c r="G9" s="336"/>
      <c r="H9" s="336"/>
      <c r="I9" s="336"/>
      <c r="J9" s="336"/>
      <c r="K9" s="336"/>
      <c r="L9" s="336"/>
      <c r="M9" s="336"/>
      <c r="N9" s="337"/>
      <c r="O9" s="465" t="e">
        <f>VLOOKUP($AY$2,Data,7,FALSE)</f>
        <v>#REF!</v>
      </c>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7"/>
    </row>
    <row r="10" spans="2:48" ht="17.25" customHeight="1">
      <c r="B10" s="338"/>
      <c r="C10" s="339"/>
      <c r="D10" s="339"/>
      <c r="E10" s="339"/>
      <c r="F10" s="339"/>
      <c r="G10" s="339"/>
      <c r="H10" s="339"/>
      <c r="I10" s="339"/>
      <c r="J10" s="339"/>
      <c r="K10" s="339"/>
      <c r="L10" s="339"/>
      <c r="M10" s="339"/>
      <c r="N10" s="340"/>
      <c r="O10" s="468"/>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70"/>
    </row>
    <row r="11" spans="2:48" ht="15.75" customHeight="1">
      <c r="B11" s="351" t="s">
        <v>112</v>
      </c>
      <c r="C11" s="336"/>
      <c r="D11" s="336"/>
      <c r="E11" s="336"/>
      <c r="F11" s="336"/>
      <c r="G11" s="336"/>
      <c r="H11" s="336"/>
      <c r="I11" s="336"/>
      <c r="J11" s="336"/>
      <c r="K11" s="336"/>
      <c r="L11" s="336"/>
      <c r="M11" s="336"/>
      <c r="N11" s="337"/>
      <c r="O11" s="491" t="e">
        <f>VLOOKUP($AY$2,Data,8,FALSE)</f>
        <v>#REF!</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492"/>
    </row>
    <row r="12" spans="2:48" ht="15.75" customHeight="1">
      <c r="B12" s="338"/>
      <c r="C12" s="339"/>
      <c r="D12" s="339"/>
      <c r="E12" s="339"/>
      <c r="F12" s="339"/>
      <c r="G12" s="339"/>
      <c r="H12" s="339"/>
      <c r="I12" s="339"/>
      <c r="J12" s="339"/>
      <c r="K12" s="339"/>
      <c r="L12" s="339"/>
      <c r="M12" s="339"/>
      <c r="N12" s="340"/>
      <c r="O12" s="493"/>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5"/>
    </row>
    <row r="13" spans="2:48" ht="18" customHeight="1">
      <c r="B13" s="447" t="s">
        <v>115</v>
      </c>
      <c r="C13" s="448"/>
      <c r="D13" s="448"/>
      <c r="E13" s="448"/>
      <c r="F13" s="448"/>
      <c r="G13" s="448"/>
      <c r="H13" s="448"/>
      <c r="I13" s="448"/>
      <c r="J13" s="448"/>
      <c r="K13" s="448"/>
      <c r="L13" s="448"/>
      <c r="M13" s="448"/>
      <c r="N13" s="449"/>
      <c r="O13" s="453" t="e">
        <f>VLOOKUP($AY$2,Data,2,FALSE)</f>
        <v>#REF!</v>
      </c>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5"/>
    </row>
    <row r="14" spans="2:48" ht="18" customHeight="1">
      <c r="B14" s="450"/>
      <c r="C14" s="451"/>
      <c r="D14" s="451"/>
      <c r="E14" s="451"/>
      <c r="F14" s="451"/>
      <c r="G14" s="451"/>
      <c r="H14" s="451"/>
      <c r="I14" s="451"/>
      <c r="J14" s="451"/>
      <c r="K14" s="451"/>
      <c r="L14" s="451"/>
      <c r="M14" s="451"/>
      <c r="N14" s="452"/>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8"/>
    </row>
    <row r="15" spans="2:48" ht="24.75" customHeight="1">
      <c r="B15" s="335" t="s">
        <v>9</v>
      </c>
      <c r="C15" s="336"/>
      <c r="D15" s="336"/>
      <c r="E15" s="336"/>
      <c r="F15" s="336"/>
      <c r="G15" s="444"/>
      <c r="H15" s="415" t="s">
        <v>4</v>
      </c>
      <c r="I15" s="416"/>
      <c r="J15" s="416"/>
      <c r="K15" s="416"/>
      <c r="L15" s="416"/>
      <c r="M15" s="416"/>
      <c r="N15" s="417"/>
      <c r="O15" s="366" t="s">
        <v>12</v>
      </c>
      <c r="P15" s="367"/>
      <c r="Q15" s="367"/>
      <c r="R15" s="367"/>
      <c r="S15" s="430" t="e">
        <f>IF(VLOOKUP($AY$2,Data,10,FALSE)=0,"-",VLOOKUP($AY$2,Data,10,FALSE))</f>
        <v>#REF!</v>
      </c>
      <c r="T15" s="430"/>
      <c r="U15" s="430"/>
      <c r="V15" s="430"/>
      <c r="W15" s="430"/>
      <c r="X15" s="430"/>
      <c r="Y15" s="430"/>
      <c r="Z15" s="430"/>
      <c r="AA15" s="430"/>
      <c r="AB15" s="430"/>
      <c r="AC15" s="430"/>
      <c r="AD15" s="430"/>
      <c r="AE15" s="431"/>
      <c r="AF15" s="366" t="s">
        <v>13</v>
      </c>
      <c r="AG15" s="367"/>
      <c r="AH15" s="367"/>
      <c r="AI15" s="367"/>
      <c r="AJ15" s="430" t="e">
        <f>IF(VLOOKUP($AY$2,Data,9,FALSE)=0,"-",VLOOKUP($AY$2,Data,9,FALSE))</f>
        <v>#REF!</v>
      </c>
      <c r="AK15" s="430"/>
      <c r="AL15" s="430"/>
      <c r="AM15" s="430"/>
      <c r="AN15" s="430"/>
      <c r="AO15" s="430"/>
      <c r="AP15" s="430"/>
      <c r="AQ15" s="430"/>
      <c r="AR15" s="430"/>
      <c r="AS15" s="430"/>
      <c r="AT15" s="430"/>
      <c r="AU15" s="430"/>
      <c r="AV15" s="431"/>
    </row>
    <row r="16" spans="2:48" ht="24.75" customHeight="1">
      <c r="B16" s="352"/>
      <c r="C16" s="353"/>
      <c r="D16" s="353"/>
      <c r="E16" s="353"/>
      <c r="F16" s="353"/>
      <c r="G16" s="445"/>
      <c r="H16" s="412" t="s">
        <v>5</v>
      </c>
      <c r="I16" s="413"/>
      <c r="J16" s="413"/>
      <c r="K16" s="413"/>
      <c r="L16" s="413"/>
      <c r="M16" s="413"/>
      <c r="N16" s="414"/>
      <c r="O16" s="399" t="s">
        <v>12</v>
      </c>
      <c r="P16" s="400"/>
      <c r="Q16" s="400"/>
      <c r="R16" s="400"/>
      <c r="S16" s="401" t="e">
        <f>IF(VLOOKUP($AY$2,Data,16,FALSE)=0,"-",VLOOKUP($AY$2,Data,16,FALSE))</f>
        <v>#REF!</v>
      </c>
      <c r="T16" s="401"/>
      <c r="U16" s="401"/>
      <c r="V16" s="401"/>
      <c r="W16" s="401"/>
      <c r="X16" s="401"/>
      <c r="Y16" s="401"/>
      <c r="Z16" s="401"/>
      <c r="AA16" s="401"/>
      <c r="AB16" s="402" t="s">
        <v>29</v>
      </c>
      <c r="AC16" s="402"/>
      <c r="AD16" s="402"/>
      <c r="AE16" s="403"/>
      <c r="AF16" s="399" t="s">
        <v>13</v>
      </c>
      <c r="AG16" s="400"/>
      <c r="AH16" s="400"/>
      <c r="AI16" s="400"/>
      <c r="AJ16" s="401" t="e">
        <f>IF(VLOOKUP($AY$2,Data,11,FALSE)=0,"-",VLOOKUP($AY$2,Data,11,FALSE))</f>
        <v>#REF!</v>
      </c>
      <c r="AK16" s="401"/>
      <c r="AL16" s="401"/>
      <c r="AM16" s="401"/>
      <c r="AN16" s="401"/>
      <c r="AO16" s="401"/>
      <c r="AP16" s="401"/>
      <c r="AQ16" s="401"/>
      <c r="AR16" s="401"/>
      <c r="AS16" s="402" t="s">
        <v>30</v>
      </c>
      <c r="AT16" s="402"/>
      <c r="AU16" s="402"/>
      <c r="AV16" s="403"/>
    </row>
    <row r="17" spans="2:48" ht="24.75" customHeight="1">
      <c r="B17" s="352"/>
      <c r="C17" s="353"/>
      <c r="D17" s="353"/>
      <c r="E17" s="353"/>
      <c r="F17" s="353"/>
      <c r="G17" s="445"/>
      <c r="H17" s="433" t="s">
        <v>19</v>
      </c>
      <c r="I17" s="434"/>
      <c r="J17" s="434"/>
      <c r="K17" s="434"/>
      <c r="L17" s="434"/>
      <c r="M17" s="434"/>
      <c r="N17" s="435"/>
      <c r="O17" s="419" t="s">
        <v>12</v>
      </c>
      <c r="P17" s="420"/>
      <c r="Q17" s="420"/>
      <c r="R17" s="420"/>
      <c r="S17" s="13" t="s">
        <v>44</v>
      </c>
      <c r="T17" s="477" t="e">
        <f>IF(VLOOKUP($AY$2,Data,17,FALSE)=0,"-",VLOOKUP($AY$2,Data,17,FALSE))</f>
        <v>#REF!</v>
      </c>
      <c r="U17" s="477"/>
      <c r="V17" s="477"/>
      <c r="W17" s="477"/>
      <c r="X17" s="477"/>
      <c r="Y17" s="477"/>
      <c r="Z17" s="477"/>
      <c r="AA17" s="13" t="s">
        <v>45</v>
      </c>
      <c r="AB17" s="402" t="s">
        <v>29</v>
      </c>
      <c r="AC17" s="402"/>
      <c r="AD17" s="402"/>
      <c r="AE17" s="403"/>
      <c r="AF17" s="419" t="s">
        <v>13</v>
      </c>
      <c r="AG17" s="420"/>
      <c r="AH17" s="420"/>
      <c r="AI17" s="420"/>
      <c r="AJ17" s="13" t="s">
        <v>46</v>
      </c>
      <c r="AK17" s="477" t="e">
        <f>IF(VLOOKUP($AY$2,Data,12,FALSE)=0,"-",VLOOKUP($AY$2,Data,12,FALSE))</f>
        <v>#REF!</v>
      </c>
      <c r="AL17" s="477"/>
      <c r="AM17" s="477"/>
      <c r="AN17" s="477"/>
      <c r="AO17" s="477"/>
      <c r="AP17" s="477"/>
      <c r="AQ17" s="477"/>
      <c r="AR17" s="13" t="s">
        <v>47</v>
      </c>
      <c r="AS17" s="402" t="s">
        <v>30</v>
      </c>
      <c r="AT17" s="402"/>
      <c r="AU17" s="402"/>
      <c r="AV17" s="403"/>
    </row>
    <row r="18" spans="2:48" ht="24.75" customHeight="1">
      <c r="B18" s="352"/>
      <c r="C18" s="353"/>
      <c r="D18" s="353"/>
      <c r="E18" s="353"/>
      <c r="F18" s="353"/>
      <c r="G18" s="445"/>
      <c r="H18" s="427" t="s">
        <v>6</v>
      </c>
      <c r="I18" s="428"/>
      <c r="J18" s="428"/>
      <c r="K18" s="428"/>
      <c r="L18" s="428"/>
      <c r="M18" s="428"/>
      <c r="N18" s="429"/>
      <c r="O18" s="419" t="s">
        <v>12</v>
      </c>
      <c r="P18" s="420"/>
      <c r="Q18" s="420"/>
      <c r="R18" s="420"/>
      <c r="S18" s="477" t="e">
        <f>IF(VLOOKUP($AY$2,Data,18,FALSE)=0,"-",VLOOKUP($AY$2,Data,18,FALSE))</f>
        <v>#REF!</v>
      </c>
      <c r="T18" s="477"/>
      <c r="U18" s="477"/>
      <c r="V18" s="477"/>
      <c r="W18" s="477"/>
      <c r="X18" s="477"/>
      <c r="Y18" s="477"/>
      <c r="Z18" s="477"/>
      <c r="AA18" s="477"/>
      <c r="AB18" s="425"/>
      <c r="AC18" s="425"/>
      <c r="AD18" s="425"/>
      <c r="AE18" s="426"/>
      <c r="AF18" s="419" t="s">
        <v>13</v>
      </c>
      <c r="AG18" s="420"/>
      <c r="AH18" s="420"/>
      <c r="AI18" s="420"/>
      <c r="AJ18" s="477" t="e">
        <f>IF(VLOOKUP($AY$2,Data,13,FALSE)=0,"-",VLOOKUP($AY$2,Data,13,FALSE))</f>
        <v>#REF!</v>
      </c>
      <c r="AK18" s="477"/>
      <c r="AL18" s="477"/>
      <c r="AM18" s="477"/>
      <c r="AN18" s="477"/>
      <c r="AO18" s="477"/>
      <c r="AP18" s="477"/>
      <c r="AQ18" s="477"/>
      <c r="AR18" s="477"/>
      <c r="AS18" s="425"/>
      <c r="AT18" s="425"/>
      <c r="AU18" s="425"/>
      <c r="AV18" s="426"/>
    </row>
    <row r="19" spans="2:48" ht="24.75" customHeight="1">
      <c r="B19" s="352"/>
      <c r="C19" s="353"/>
      <c r="D19" s="353"/>
      <c r="E19" s="353"/>
      <c r="F19" s="353"/>
      <c r="G19" s="445"/>
      <c r="H19" s="427" t="s">
        <v>113</v>
      </c>
      <c r="I19" s="428"/>
      <c r="J19" s="428"/>
      <c r="K19" s="428"/>
      <c r="L19" s="428"/>
      <c r="M19" s="428"/>
      <c r="N19" s="429"/>
      <c r="O19" s="419" t="s">
        <v>12</v>
      </c>
      <c r="P19" s="420"/>
      <c r="Q19" s="420"/>
      <c r="R19" s="420"/>
      <c r="S19" s="477" t="e">
        <f>IF(VLOOKUP($AY$2,Data,19,FALSE)=0,"-",VLOOKUP($AY$2,Data,19,FALSE))</f>
        <v>#REF!</v>
      </c>
      <c r="T19" s="477"/>
      <c r="U19" s="477"/>
      <c r="V19" s="477"/>
      <c r="W19" s="477"/>
      <c r="X19" s="477"/>
      <c r="Y19" s="477"/>
      <c r="Z19" s="477"/>
      <c r="AA19" s="477"/>
      <c r="AB19" s="421" t="s">
        <v>31</v>
      </c>
      <c r="AC19" s="421"/>
      <c r="AD19" s="421"/>
      <c r="AE19" s="422"/>
      <c r="AF19" s="419" t="s">
        <v>13</v>
      </c>
      <c r="AG19" s="420"/>
      <c r="AH19" s="420"/>
      <c r="AI19" s="420"/>
      <c r="AJ19" s="477" t="e">
        <f>IF(VLOOKUP($AY$2,Data,14,FALSE)=0,"-",VLOOKUP($AY$2,Data,14,FALSE))</f>
        <v>#REF!</v>
      </c>
      <c r="AK19" s="477"/>
      <c r="AL19" s="477"/>
      <c r="AM19" s="477"/>
      <c r="AN19" s="477"/>
      <c r="AO19" s="477"/>
      <c r="AP19" s="477"/>
      <c r="AQ19" s="477"/>
      <c r="AR19" s="477"/>
      <c r="AS19" s="421" t="s">
        <v>32</v>
      </c>
      <c r="AT19" s="421"/>
      <c r="AU19" s="421"/>
      <c r="AV19" s="422"/>
    </row>
    <row r="20" spans="2:48" ht="24.75" customHeight="1">
      <c r="B20" s="338"/>
      <c r="C20" s="339"/>
      <c r="D20" s="339"/>
      <c r="E20" s="339"/>
      <c r="F20" s="339"/>
      <c r="G20" s="446"/>
      <c r="H20" s="389" t="s">
        <v>114</v>
      </c>
      <c r="I20" s="390"/>
      <c r="J20" s="390"/>
      <c r="K20" s="390"/>
      <c r="L20" s="390"/>
      <c r="M20" s="390"/>
      <c r="N20" s="391"/>
      <c r="O20" s="392" t="s">
        <v>12</v>
      </c>
      <c r="P20" s="393"/>
      <c r="Q20" s="393"/>
      <c r="R20" s="393"/>
      <c r="S20" s="404" t="e">
        <f>IF(VLOOKUP($AY$2,Data,20,FALSE)=0,"-",VLOOKUP($AY$2,Data,20,FALSE))</f>
        <v>#REF!</v>
      </c>
      <c r="T20" s="404"/>
      <c r="U20" s="404"/>
      <c r="V20" s="404"/>
      <c r="W20" s="404"/>
      <c r="X20" s="404"/>
      <c r="Y20" s="404"/>
      <c r="Z20" s="404"/>
      <c r="AA20" s="404"/>
      <c r="AB20" s="405" t="s">
        <v>31</v>
      </c>
      <c r="AC20" s="405"/>
      <c r="AD20" s="405"/>
      <c r="AE20" s="406"/>
      <c r="AF20" s="392" t="s">
        <v>13</v>
      </c>
      <c r="AG20" s="393"/>
      <c r="AH20" s="393"/>
      <c r="AI20" s="393"/>
      <c r="AJ20" s="404" t="e">
        <f>IF(VLOOKUP($AY$2,Data,15,FALSE)=0,"-",VLOOKUP($AY$2,Data,15,FALSE))</f>
        <v>#REF!</v>
      </c>
      <c r="AK20" s="404"/>
      <c r="AL20" s="404"/>
      <c r="AM20" s="404"/>
      <c r="AN20" s="404"/>
      <c r="AO20" s="404"/>
      <c r="AP20" s="404"/>
      <c r="AQ20" s="404"/>
      <c r="AR20" s="404"/>
      <c r="AS20" s="405" t="s">
        <v>32</v>
      </c>
      <c r="AT20" s="405"/>
      <c r="AU20" s="405"/>
      <c r="AV20" s="406"/>
    </row>
    <row r="21" spans="2:48" ht="24.75" customHeight="1">
      <c r="B21" s="335" t="s">
        <v>10</v>
      </c>
      <c r="C21" s="394"/>
      <c r="D21" s="394"/>
      <c r="E21" s="394"/>
      <c r="F21" s="394"/>
      <c r="G21" s="423"/>
      <c r="H21" s="415" t="s">
        <v>5</v>
      </c>
      <c r="I21" s="416"/>
      <c r="J21" s="416"/>
      <c r="K21" s="416"/>
      <c r="L21" s="416"/>
      <c r="M21" s="416"/>
      <c r="N21" s="417"/>
      <c r="O21" s="366" t="s">
        <v>12</v>
      </c>
      <c r="P21" s="367"/>
      <c r="Q21" s="367"/>
      <c r="R21" s="367"/>
      <c r="S21" s="407" t="e">
        <f>IF(VLOOKUP($AY$2,Data,24,FALSE)=0,"-",VLOOKUP($AY$2,Data,24,FALSE))</f>
        <v>#REF!</v>
      </c>
      <c r="T21" s="407"/>
      <c r="U21" s="407"/>
      <c r="V21" s="407"/>
      <c r="W21" s="407"/>
      <c r="X21" s="407"/>
      <c r="Y21" s="407"/>
      <c r="Z21" s="407"/>
      <c r="AA21" s="407"/>
      <c r="AB21" s="408" t="s">
        <v>29</v>
      </c>
      <c r="AC21" s="408"/>
      <c r="AD21" s="408"/>
      <c r="AE21" s="409"/>
      <c r="AF21" s="366" t="s">
        <v>13</v>
      </c>
      <c r="AG21" s="367"/>
      <c r="AH21" s="367"/>
      <c r="AI21" s="367"/>
      <c r="AJ21" s="407" t="e">
        <f>IF(VLOOKUP($AY$2,Data,21,FALSE)=0,"-",VLOOKUP($AY$2,Data,21,FALSE))</f>
        <v>#REF!</v>
      </c>
      <c r="AK21" s="407"/>
      <c r="AL21" s="407"/>
      <c r="AM21" s="407"/>
      <c r="AN21" s="407"/>
      <c r="AO21" s="407"/>
      <c r="AP21" s="407"/>
      <c r="AQ21" s="407"/>
      <c r="AR21" s="407"/>
      <c r="AS21" s="408" t="s">
        <v>30</v>
      </c>
      <c r="AT21" s="408"/>
      <c r="AU21" s="408"/>
      <c r="AV21" s="409"/>
    </row>
    <row r="22" spans="2:48" ht="24.75" customHeight="1">
      <c r="B22" s="395"/>
      <c r="C22" s="396"/>
      <c r="D22" s="396"/>
      <c r="E22" s="396"/>
      <c r="F22" s="396"/>
      <c r="G22" s="424"/>
      <c r="H22" s="412" t="s">
        <v>113</v>
      </c>
      <c r="I22" s="413"/>
      <c r="J22" s="413"/>
      <c r="K22" s="413"/>
      <c r="L22" s="413"/>
      <c r="M22" s="413"/>
      <c r="N22" s="414"/>
      <c r="O22" s="399" t="s">
        <v>12</v>
      </c>
      <c r="P22" s="400"/>
      <c r="Q22" s="400"/>
      <c r="R22" s="400"/>
      <c r="S22" s="401" t="e">
        <f>IF(VLOOKUP($AY$2,Data,25,FALSE)=0,"-",VLOOKUP($AY$2,Data,25,FALSE))</f>
        <v>#REF!</v>
      </c>
      <c r="T22" s="401"/>
      <c r="U22" s="401"/>
      <c r="V22" s="401"/>
      <c r="W22" s="401"/>
      <c r="X22" s="401"/>
      <c r="Y22" s="401"/>
      <c r="Z22" s="401"/>
      <c r="AA22" s="401"/>
      <c r="AB22" s="402" t="s">
        <v>31</v>
      </c>
      <c r="AC22" s="402"/>
      <c r="AD22" s="402"/>
      <c r="AE22" s="403"/>
      <c r="AF22" s="399" t="s">
        <v>13</v>
      </c>
      <c r="AG22" s="400"/>
      <c r="AH22" s="400"/>
      <c r="AI22" s="400"/>
      <c r="AJ22" s="401" t="e">
        <f>IF(VLOOKUP($AY$2,Data,22,FALSE)=0,"-",VLOOKUP($AY$2,Data,22,FALSE))</f>
        <v>#REF!</v>
      </c>
      <c r="AK22" s="401"/>
      <c r="AL22" s="401"/>
      <c r="AM22" s="401"/>
      <c r="AN22" s="401"/>
      <c r="AO22" s="401"/>
      <c r="AP22" s="401"/>
      <c r="AQ22" s="401"/>
      <c r="AR22" s="401"/>
      <c r="AS22" s="402" t="s">
        <v>32</v>
      </c>
      <c r="AT22" s="402"/>
      <c r="AU22" s="402"/>
      <c r="AV22" s="403"/>
    </row>
    <row r="23" spans="2:48" ht="24.75" customHeight="1">
      <c r="B23" s="395"/>
      <c r="C23" s="396"/>
      <c r="D23" s="396"/>
      <c r="E23" s="396"/>
      <c r="F23" s="396"/>
      <c r="G23" s="424"/>
      <c r="H23" s="389" t="s">
        <v>114</v>
      </c>
      <c r="I23" s="390"/>
      <c r="J23" s="390"/>
      <c r="K23" s="390"/>
      <c r="L23" s="390"/>
      <c r="M23" s="390"/>
      <c r="N23" s="391"/>
      <c r="O23" s="392" t="s">
        <v>12</v>
      </c>
      <c r="P23" s="393"/>
      <c r="Q23" s="393"/>
      <c r="R23" s="393"/>
      <c r="S23" s="404" t="e">
        <f>IF(VLOOKUP($AY$2,Data,26,FALSE)=0,"-",VLOOKUP($AY$2,Data,26,FALSE))</f>
        <v>#REF!</v>
      </c>
      <c r="T23" s="404"/>
      <c r="U23" s="404"/>
      <c r="V23" s="404"/>
      <c r="W23" s="404"/>
      <c r="X23" s="404"/>
      <c r="Y23" s="404"/>
      <c r="Z23" s="404"/>
      <c r="AA23" s="404"/>
      <c r="AB23" s="405" t="s">
        <v>31</v>
      </c>
      <c r="AC23" s="405"/>
      <c r="AD23" s="405"/>
      <c r="AE23" s="406"/>
      <c r="AF23" s="392" t="s">
        <v>13</v>
      </c>
      <c r="AG23" s="393"/>
      <c r="AH23" s="393"/>
      <c r="AI23" s="393"/>
      <c r="AJ23" s="404" t="e">
        <f>IF(VLOOKUP($AY$2,Data,23,FALSE)=0,"-",VLOOKUP($AY$2,Data,23,FALSE))</f>
        <v>#REF!</v>
      </c>
      <c r="AK23" s="404"/>
      <c r="AL23" s="404"/>
      <c r="AM23" s="404"/>
      <c r="AN23" s="404"/>
      <c r="AO23" s="404"/>
      <c r="AP23" s="404"/>
      <c r="AQ23" s="404"/>
      <c r="AR23" s="404"/>
      <c r="AS23" s="405" t="s">
        <v>32</v>
      </c>
      <c r="AT23" s="405"/>
      <c r="AU23" s="405"/>
      <c r="AV23" s="406"/>
    </row>
    <row r="24" spans="2:48" ht="24.75" customHeight="1">
      <c r="B24" s="335" t="s">
        <v>11</v>
      </c>
      <c r="C24" s="394"/>
      <c r="D24" s="394"/>
      <c r="E24" s="394"/>
      <c r="F24" s="394"/>
      <c r="G24" s="394"/>
      <c r="H24" s="415" t="s">
        <v>5</v>
      </c>
      <c r="I24" s="416"/>
      <c r="J24" s="416"/>
      <c r="K24" s="416"/>
      <c r="L24" s="416"/>
      <c r="M24" s="416"/>
      <c r="N24" s="417"/>
      <c r="O24" s="366" t="s">
        <v>12</v>
      </c>
      <c r="P24" s="367"/>
      <c r="Q24" s="367"/>
      <c r="R24" s="367"/>
      <c r="S24" s="407" t="e">
        <f>IF(VLOOKUP($AY$2,Data,30,FALSE)=0,"-",VLOOKUP($AY$2,Data,30,FALSE))</f>
        <v>#REF!</v>
      </c>
      <c r="T24" s="407"/>
      <c r="U24" s="407"/>
      <c r="V24" s="407"/>
      <c r="W24" s="407"/>
      <c r="X24" s="407"/>
      <c r="Y24" s="407"/>
      <c r="Z24" s="407"/>
      <c r="AA24" s="407"/>
      <c r="AB24" s="408" t="s">
        <v>29</v>
      </c>
      <c r="AC24" s="408"/>
      <c r="AD24" s="408"/>
      <c r="AE24" s="409"/>
      <c r="AF24" s="366" t="s">
        <v>13</v>
      </c>
      <c r="AG24" s="367"/>
      <c r="AH24" s="367"/>
      <c r="AI24" s="367"/>
      <c r="AJ24" s="407" t="e">
        <f>IF(VLOOKUP($AY$2,Data,27,FALSE)=0,"-",VLOOKUP($AY$2,Data,27,FALSE))</f>
        <v>#REF!</v>
      </c>
      <c r="AK24" s="407"/>
      <c r="AL24" s="407"/>
      <c r="AM24" s="407"/>
      <c r="AN24" s="407"/>
      <c r="AO24" s="407"/>
      <c r="AP24" s="407"/>
      <c r="AQ24" s="407"/>
      <c r="AR24" s="407"/>
      <c r="AS24" s="408" t="s">
        <v>30</v>
      </c>
      <c r="AT24" s="408"/>
      <c r="AU24" s="408"/>
      <c r="AV24" s="409"/>
    </row>
    <row r="25" spans="2:48" ht="24.75" customHeight="1">
      <c r="B25" s="395"/>
      <c r="C25" s="396"/>
      <c r="D25" s="396"/>
      <c r="E25" s="396"/>
      <c r="F25" s="396"/>
      <c r="G25" s="396"/>
      <c r="H25" s="412" t="s">
        <v>113</v>
      </c>
      <c r="I25" s="413"/>
      <c r="J25" s="413"/>
      <c r="K25" s="413"/>
      <c r="L25" s="413"/>
      <c r="M25" s="413"/>
      <c r="N25" s="414"/>
      <c r="O25" s="399" t="s">
        <v>12</v>
      </c>
      <c r="P25" s="400"/>
      <c r="Q25" s="400"/>
      <c r="R25" s="400"/>
      <c r="S25" s="401" t="e">
        <f>IF(VLOOKUP($AY$2,Data,31,FALSE)=0,"-",VLOOKUP($AY$2,Data,31,FALSE))</f>
        <v>#REF!</v>
      </c>
      <c r="T25" s="401"/>
      <c r="U25" s="401"/>
      <c r="V25" s="401"/>
      <c r="W25" s="401"/>
      <c r="X25" s="401"/>
      <c r="Y25" s="401"/>
      <c r="Z25" s="401"/>
      <c r="AA25" s="401"/>
      <c r="AB25" s="402" t="s">
        <v>31</v>
      </c>
      <c r="AC25" s="402"/>
      <c r="AD25" s="402"/>
      <c r="AE25" s="403"/>
      <c r="AF25" s="399" t="s">
        <v>13</v>
      </c>
      <c r="AG25" s="400"/>
      <c r="AH25" s="400"/>
      <c r="AI25" s="400"/>
      <c r="AJ25" s="401" t="e">
        <f>IF(VLOOKUP($AY$2,Data,28,FALSE)=0,"-",VLOOKUP($AY$2,Data,28,FALSE))</f>
        <v>#REF!</v>
      </c>
      <c r="AK25" s="401"/>
      <c r="AL25" s="401"/>
      <c r="AM25" s="401"/>
      <c r="AN25" s="401"/>
      <c r="AO25" s="401"/>
      <c r="AP25" s="401"/>
      <c r="AQ25" s="401"/>
      <c r="AR25" s="401"/>
      <c r="AS25" s="402" t="s">
        <v>32</v>
      </c>
      <c r="AT25" s="402"/>
      <c r="AU25" s="402"/>
      <c r="AV25" s="403"/>
    </row>
    <row r="26" spans="2:48" ht="24.75" customHeight="1">
      <c r="B26" s="397"/>
      <c r="C26" s="398"/>
      <c r="D26" s="398"/>
      <c r="E26" s="398"/>
      <c r="F26" s="398"/>
      <c r="G26" s="398"/>
      <c r="H26" s="389" t="s">
        <v>114</v>
      </c>
      <c r="I26" s="390"/>
      <c r="J26" s="390"/>
      <c r="K26" s="390"/>
      <c r="L26" s="390"/>
      <c r="M26" s="390"/>
      <c r="N26" s="391"/>
      <c r="O26" s="392" t="s">
        <v>12</v>
      </c>
      <c r="P26" s="393"/>
      <c r="Q26" s="393"/>
      <c r="R26" s="393"/>
      <c r="S26" s="404" t="e">
        <f>IF(VLOOKUP($AY$2,Data,32,FALSE)=0,"-",VLOOKUP($AY$2,Data,32,FALSE))</f>
        <v>#REF!</v>
      </c>
      <c r="T26" s="404"/>
      <c r="U26" s="404"/>
      <c r="V26" s="404"/>
      <c r="W26" s="404"/>
      <c r="X26" s="404"/>
      <c r="Y26" s="404"/>
      <c r="Z26" s="404"/>
      <c r="AA26" s="404"/>
      <c r="AB26" s="405" t="s">
        <v>31</v>
      </c>
      <c r="AC26" s="405"/>
      <c r="AD26" s="405"/>
      <c r="AE26" s="406"/>
      <c r="AF26" s="392" t="s">
        <v>13</v>
      </c>
      <c r="AG26" s="393"/>
      <c r="AH26" s="393"/>
      <c r="AI26" s="393"/>
      <c r="AJ26" s="404" t="e">
        <f>IF(VLOOKUP($AY$2,Data,29,FALSE)=0,"-",VLOOKUP($AY$2,Data,29,FALSE))</f>
        <v>#REF!</v>
      </c>
      <c r="AK26" s="404"/>
      <c r="AL26" s="404"/>
      <c r="AM26" s="404"/>
      <c r="AN26" s="404"/>
      <c r="AO26" s="404"/>
      <c r="AP26" s="404"/>
      <c r="AQ26" s="404"/>
      <c r="AR26" s="404"/>
      <c r="AS26" s="405" t="s">
        <v>32</v>
      </c>
      <c r="AT26" s="405"/>
      <c r="AU26" s="405"/>
      <c r="AV26" s="406"/>
    </row>
    <row r="27" spans="2:48" ht="24.75" customHeight="1">
      <c r="B27" s="380" t="s">
        <v>7</v>
      </c>
      <c r="C27" s="381"/>
      <c r="D27" s="381"/>
      <c r="E27" s="381"/>
      <c r="F27" s="381"/>
      <c r="G27" s="381"/>
      <c r="H27" s="381"/>
      <c r="I27" s="381"/>
      <c r="J27" s="381"/>
      <c r="K27" s="381"/>
      <c r="L27" s="381"/>
      <c r="M27" s="381"/>
      <c r="N27" s="382"/>
      <c r="O27" s="383" t="s">
        <v>12</v>
      </c>
      <c r="P27" s="384"/>
      <c r="Q27" s="384"/>
      <c r="R27" s="384"/>
      <c r="S27" s="388" t="e">
        <f>IF(VLOOKUP($AY$2,Data,34,FALSE)=0,"-",VLOOKUP($AY$2,Data,34,FALSE))</f>
        <v>#REF!</v>
      </c>
      <c r="T27" s="388"/>
      <c r="U27" s="388"/>
      <c r="V27" s="388"/>
      <c r="W27" s="388"/>
      <c r="X27" s="388"/>
      <c r="Y27" s="388"/>
      <c r="Z27" s="388"/>
      <c r="AA27" s="388"/>
      <c r="AB27" s="386" t="s">
        <v>29</v>
      </c>
      <c r="AC27" s="386"/>
      <c r="AD27" s="386"/>
      <c r="AE27" s="387"/>
      <c r="AF27" s="383" t="s">
        <v>13</v>
      </c>
      <c r="AG27" s="384"/>
      <c r="AH27" s="384"/>
      <c r="AI27" s="384"/>
      <c r="AJ27" s="388" t="e">
        <f>IF(VLOOKUP($AY$2,Data,33,FALSE)=0,"-",VLOOKUP($AY$2,Data,33,FALSE))</f>
        <v>#REF!</v>
      </c>
      <c r="AK27" s="388"/>
      <c r="AL27" s="388"/>
      <c r="AM27" s="388"/>
      <c r="AN27" s="388"/>
      <c r="AO27" s="388"/>
      <c r="AP27" s="388"/>
      <c r="AQ27" s="388"/>
      <c r="AR27" s="388"/>
      <c r="AS27" s="386" t="s">
        <v>30</v>
      </c>
      <c r="AT27" s="386"/>
      <c r="AU27" s="386"/>
      <c r="AV27" s="387"/>
    </row>
    <row r="28" spans="2:48" ht="24.75" customHeight="1">
      <c r="B28" s="380" t="s">
        <v>14</v>
      </c>
      <c r="C28" s="381"/>
      <c r="D28" s="381"/>
      <c r="E28" s="381"/>
      <c r="F28" s="381"/>
      <c r="G28" s="381"/>
      <c r="H28" s="381"/>
      <c r="I28" s="381"/>
      <c r="J28" s="381"/>
      <c r="K28" s="381"/>
      <c r="L28" s="381"/>
      <c r="M28" s="381"/>
      <c r="N28" s="382"/>
      <c r="O28" s="383" t="s">
        <v>12</v>
      </c>
      <c r="P28" s="384"/>
      <c r="Q28" s="384"/>
      <c r="R28" s="384"/>
      <c r="S28" s="388" t="e">
        <f>IF(VLOOKUP($AY$2,Data,38,FALSE)=0,"-",VLOOKUP($AY$2,Data,38,FALSE))</f>
        <v>#REF!</v>
      </c>
      <c r="T28" s="388"/>
      <c r="U28" s="388"/>
      <c r="V28" s="388"/>
      <c r="W28" s="388"/>
      <c r="X28" s="388"/>
      <c r="Y28" s="388"/>
      <c r="Z28" s="388"/>
      <c r="AA28" s="388"/>
      <c r="AB28" s="386" t="s">
        <v>33</v>
      </c>
      <c r="AC28" s="386"/>
      <c r="AD28" s="386"/>
      <c r="AE28" s="387"/>
      <c r="AF28" s="383" t="s">
        <v>13</v>
      </c>
      <c r="AG28" s="384"/>
      <c r="AH28" s="384"/>
      <c r="AI28" s="384"/>
      <c r="AJ28" s="388" t="e">
        <f>IF(VLOOKUP($AY$2,Data,35,FALSE)=0,"-",VLOOKUP($AY$2,Data,35,FALSE))</f>
        <v>#REF!</v>
      </c>
      <c r="AK28" s="388"/>
      <c r="AL28" s="388"/>
      <c r="AM28" s="388"/>
      <c r="AN28" s="388"/>
      <c r="AO28" s="388"/>
      <c r="AP28" s="388"/>
      <c r="AQ28" s="388"/>
      <c r="AR28" s="388"/>
      <c r="AS28" s="386" t="s">
        <v>34</v>
      </c>
      <c r="AT28" s="386"/>
      <c r="AU28" s="386"/>
      <c r="AV28" s="387"/>
    </row>
    <row r="29" spans="2:48" ht="24.75" customHeight="1">
      <c r="B29" s="380" t="s">
        <v>15</v>
      </c>
      <c r="C29" s="381"/>
      <c r="D29" s="381"/>
      <c r="E29" s="381"/>
      <c r="F29" s="381"/>
      <c r="G29" s="381"/>
      <c r="H29" s="381"/>
      <c r="I29" s="381"/>
      <c r="J29" s="381"/>
      <c r="K29" s="381"/>
      <c r="L29" s="381"/>
      <c r="M29" s="381"/>
      <c r="N29" s="382"/>
      <c r="O29" s="383" t="s">
        <v>12</v>
      </c>
      <c r="P29" s="384"/>
      <c r="Q29" s="384"/>
      <c r="R29" s="384"/>
      <c r="S29" s="388" t="e">
        <f>IF(VLOOKUP($AY$2,Data,39,FALSE)=0,"-",VLOOKUP($AY$2,Data,39,FALSE))</f>
        <v>#REF!</v>
      </c>
      <c r="T29" s="388"/>
      <c r="U29" s="388"/>
      <c r="V29" s="388"/>
      <c r="W29" s="388"/>
      <c r="X29" s="388"/>
      <c r="Y29" s="388"/>
      <c r="Z29" s="388"/>
      <c r="AA29" s="388"/>
      <c r="AB29" s="386" t="s">
        <v>29</v>
      </c>
      <c r="AC29" s="386"/>
      <c r="AD29" s="386"/>
      <c r="AE29" s="387"/>
      <c r="AF29" s="383" t="s">
        <v>13</v>
      </c>
      <c r="AG29" s="384"/>
      <c r="AH29" s="384"/>
      <c r="AI29" s="384"/>
      <c r="AJ29" s="388" t="e">
        <f>IF(VLOOKUP($AY$2,Data,36,FALSE)=0,"-",VLOOKUP($AY$2,Data,36,FALSE))</f>
        <v>#REF!</v>
      </c>
      <c r="AK29" s="388"/>
      <c r="AL29" s="388"/>
      <c r="AM29" s="388"/>
      <c r="AN29" s="388"/>
      <c r="AO29" s="388"/>
      <c r="AP29" s="388"/>
      <c r="AQ29" s="388"/>
      <c r="AR29" s="388"/>
      <c r="AS29" s="386" t="s">
        <v>30</v>
      </c>
      <c r="AT29" s="386"/>
      <c r="AU29" s="386"/>
      <c r="AV29" s="387"/>
    </row>
    <row r="30" spans="2:48" ht="24.75" customHeight="1">
      <c r="B30" s="374" t="s">
        <v>18</v>
      </c>
      <c r="C30" s="375"/>
      <c r="D30" s="375"/>
      <c r="E30" s="375"/>
      <c r="F30" s="375"/>
      <c r="G30" s="375"/>
      <c r="H30" s="375"/>
      <c r="I30" s="375"/>
      <c r="J30" s="375"/>
      <c r="K30" s="375"/>
      <c r="L30" s="375"/>
      <c r="M30" s="375"/>
      <c r="N30" s="376"/>
      <c r="O30" s="366" t="s">
        <v>12</v>
      </c>
      <c r="P30" s="367"/>
      <c r="Q30" s="367"/>
      <c r="R30" s="367"/>
      <c r="S30" s="407" t="e">
        <f>IF(VLOOKUP($AY$2,Data,40,FALSE)=0,"-",VLOOKUP($AY$2,Data,40,FALSE))</f>
        <v>#REF!</v>
      </c>
      <c r="T30" s="407"/>
      <c r="U30" s="407"/>
      <c r="V30" s="407"/>
      <c r="W30" s="407"/>
      <c r="X30" s="407"/>
      <c r="Y30" s="407"/>
      <c r="Z30" s="407"/>
      <c r="AA30" s="407"/>
      <c r="AB30" s="364" t="s">
        <v>29</v>
      </c>
      <c r="AC30" s="364"/>
      <c r="AD30" s="364"/>
      <c r="AE30" s="365"/>
      <c r="AF30" s="366" t="s">
        <v>13</v>
      </c>
      <c r="AG30" s="367"/>
      <c r="AH30" s="367"/>
      <c r="AI30" s="367"/>
      <c r="AJ30" s="407" t="e">
        <f>IF(VLOOKUP($AY$2,Data,37,FALSE)=0,"-",VLOOKUP($AY$2,Data,37,FALSE))</f>
        <v>#REF!</v>
      </c>
      <c r="AK30" s="407"/>
      <c r="AL30" s="407"/>
      <c r="AM30" s="407"/>
      <c r="AN30" s="407"/>
      <c r="AO30" s="407"/>
      <c r="AP30" s="407"/>
      <c r="AQ30" s="407"/>
      <c r="AR30" s="407"/>
      <c r="AS30" s="364" t="s">
        <v>30</v>
      </c>
      <c r="AT30" s="364"/>
      <c r="AU30" s="364"/>
      <c r="AV30" s="365"/>
    </row>
    <row r="31" spans="2:48" ht="33.75" customHeight="1">
      <c r="B31" s="374" t="s">
        <v>16</v>
      </c>
      <c r="C31" s="375"/>
      <c r="D31" s="375"/>
      <c r="E31" s="375"/>
      <c r="F31" s="375"/>
      <c r="G31" s="375"/>
      <c r="H31" s="375"/>
      <c r="I31" s="375"/>
      <c r="J31" s="375"/>
      <c r="K31" s="375"/>
      <c r="L31" s="375"/>
      <c r="M31" s="375"/>
      <c r="N31" s="376"/>
      <c r="O31" s="482" t="e">
        <f>IF(VLOOKUP($AY$2,Data,41,FALSE)=0,"-",VLOOKUP($AY$2,Data,41,FALSE))</f>
        <v>#REF!</v>
      </c>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row>
    <row r="32" spans="2:48" ht="21.75" customHeight="1">
      <c r="B32" s="380" t="s">
        <v>8</v>
      </c>
      <c r="C32" s="381"/>
      <c r="D32" s="381"/>
      <c r="E32" s="381"/>
      <c r="F32" s="381"/>
      <c r="G32" s="381"/>
      <c r="H32" s="381"/>
      <c r="I32" s="381"/>
      <c r="J32" s="381"/>
      <c r="K32" s="381"/>
      <c r="L32" s="381"/>
      <c r="M32" s="381"/>
      <c r="N32" s="382"/>
      <c r="O32" s="482" t="e">
        <f>IF(VLOOKUP($AY$2,Data,42,FALSE)=0,"-",VLOOKUP($AY$2,Data,42,FALSE))</f>
        <v>#REF!</v>
      </c>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4"/>
    </row>
    <row r="33" spans="2:48" ht="18" customHeight="1">
      <c r="B33" s="335" t="s">
        <v>2</v>
      </c>
      <c r="C33" s="369"/>
      <c r="D33" s="369"/>
      <c r="E33" s="369"/>
      <c r="F33" s="369"/>
      <c r="G33" s="369"/>
      <c r="H33" s="369"/>
      <c r="I33" s="369"/>
      <c r="J33" s="369"/>
      <c r="K33" s="369"/>
      <c r="L33" s="369"/>
      <c r="M33" s="369"/>
      <c r="N33" s="370"/>
      <c r="O33" s="341" t="s">
        <v>27</v>
      </c>
      <c r="P33" s="342"/>
      <c r="Q33" s="342"/>
      <c r="R33" s="342"/>
      <c r="S33" s="342"/>
      <c r="T33" s="342"/>
      <c r="U33" s="342"/>
      <c r="V33" s="343"/>
      <c r="W33" s="478" t="e">
        <f>VLOOKUP($AY$2,Data,43,FALSE)</f>
        <v>#REF!</v>
      </c>
      <c r="X33" s="479"/>
      <c r="Y33" s="479"/>
      <c r="Z33" s="479"/>
      <c r="AA33" s="479"/>
      <c r="AB33" s="479"/>
      <c r="AC33" s="479"/>
      <c r="AD33" s="479"/>
      <c r="AE33" s="480"/>
      <c r="AF33" s="344" t="s">
        <v>28</v>
      </c>
      <c r="AG33" s="342"/>
      <c r="AH33" s="342"/>
      <c r="AI33" s="342"/>
      <c r="AJ33" s="342"/>
      <c r="AK33" s="342"/>
      <c r="AL33" s="342"/>
      <c r="AM33" s="343"/>
      <c r="AN33" s="478" t="e">
        <f>VLOOKUP($AY$2,Data,44,FALSE)</f>
        <v>#REF!</v>
      </c>
      <c r="AO33" s="479"/>
      <c r="AP33" s="479"/>
      <c r="AQ33" s="479"/>
      <c r="AR33" s="479"/>
      <c r="AS33" s="479"/>
      <c r="AT33" s="479"/>
      <c r="AU33" s="479"/>
      <c r="AV33" s="481"/>
    </row>
    <row r="34" spans="2:48" ht="18" customHeight="1">
      <c r="B34" s="371"/>
      <c r="C34" s="372"/>
      <c r="D34" s="372"/>
      <c r="E34" s="372"/>
      <c r="F34" s="372"/>
      <c r="G34" s="372"/>
      <c r="H34" s="372"/>
      <c r="I34" s="372"/>
      <c r="J34" s="372"/>
      <c r="K34" s="372"/>
      <c r="L34" s="372"/>
      <c r="M34" s="372"/>
      <c r="N34" s="373"/>
      <c r="O34" s="345" t="s">
        <v>0</v>
      </c>
      <c r="P34" s="346"/>
      <c r="Q34" s="346"/>
      <c r="R34" s="346"/>
      <c r="S34" s="346"/>
      <c r="T34" s="346"/>
      <c r="U34" s="346"/>
      <c r="V34" s="347"/>
      <c r="W34" s="485" t="e">
        <f>VLOOKUP($AY$2,Data,45,FALSE)</f>
        <v>#REF!</v>
      </c>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 customHeight="1">
      <c r="B35" s="335" t="s">
        <v>3</v>
      </c>
      <c r="C35" s="336"/>
      <c r="D35" s="336"/>
      <c r="E35" s="336"/>
      <c r="F35" s="336"/>
      <c r="G35" s="336"/>
      <c r="H35" s="336"/>
      <c r="I35" s="336"/>
      <c r="J35" s="336"/>
      <c r="K35" s="336"/>
      <c r="L35" s="336"/>
      <c r="M35" s="336"/>
      <c r="N35" s="337"/>
      <c r="O35" s="341" t="s">
        <v>27</v>
      </c>
      <c r="P35" s="342"/>
      <c r="Q35" s="342"/>
      <c r="R35" s="342"/>
      <c r="S35" s="342"/>
      <c r="T35" s="342"/>
      <c r="U35" s="342"/>
      <c r="V35" s="343"/>
      <c r="W35" s="478" t="e">
        <f>VLOOKUP($AY$2,Data,46,FALSE)</f>
        <v>#REF!</v>
      </c>
      <c r="X35" s="479"/>
      <c r="Y35" s="479"/>
      <c r="Z35" s="479"/>
      <c r="AA35" s="479"/>
      <c r="AB35" s="479"/>
      <c r="AC35" s="479"/>
      <c r="AD35" s="479"/>
      <c r="AE35" s="480"/>
      <c r="AF35" s="344" t="s">
        <v>28</v>
      </c>
      <c r="AG35" s="342"/>
      <c r="AH35" s="342"/>
      <c r="AI35" s="342"/>
      <c r="AJ35" s="342"/>
      <c r="AK35" s="342"/>
      <c r="AL35" s="342"/>
      <c r="AM35" s="343"/>
      <c r="AN35" s="478" t="e">
        <f>VLOOKUP($AY$2,Data,47,FALSE)</f>
        <v>#REF!</v>
      </c>
      <c r="AO35" s="479"/>
      <c r="AP35" s="479"/>
      <c r="AQ35" s="479"/>
      <c r="AR35" s="479"/>
      <c r="AS35" s="479"/>
      <c r="AT35" s="479"/>
      <c r="AU35" s="479"/>
      <c r="AV35" s="481"/>
    </row>
    <row r="36" spans="2:48" ht="18" customHeight="1">
      <c r="B36" s="338"/>
      <c r="C36" s="339"/>
      <c r="D36" s="339"/>
      <c r="E36" s="339"/>
      <c r="F36" s="339"/>
      <c r="G36" s="339"/>
      <c r="H36" s="339"/>
      <c r="I36" s="339"/>
      <c r="J36" s="339"/>
      <c r="K36" s="339"/>
      <c r="L36" s="339"/>
      <c r="M36" s="339"/>
      <c r="N36" s="340"/>
      <c r="O36" s="345" t="s">
        <v>0</v>
      </c>
      <c r="P36" s="346"/>
      <c r="Q36" s="346"/>
      <c r="R36" s="346"/>
      <c r="S36" s="346"/>
      <c r="T36" s="346"/>
      <c r="U36" s="346"/>
      <c r="V36" s="347"/>
      <c r="W36" s="485" t="e">
        <f>VLOOKUP($AY$2,Data,48,FALSE)</f>
        <v>#REF!</v>
      </c>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 customHeight="1">
      <c r="B37" s="351" t="s">
        <v>1</v>
      </c>
      <c r="C37" s="336"/>
      <c r="D37" s="336"/>
      <c r="E37" s="336"/>
      <c r="F37" s="336"/>
      <c r="G37" s="336"/>
      <c r="H37" s="336"/>
      <c r="I37" s="336"/>
      <c r="J37" s="336"/>
      <c r="K37" s="336"/>
      <c r="L37" s="336"/>
      <c r="M37" s="336"/>
      <c r="N37" s="337"/>
      <c r="O37" s="488" t="e">
        <f>VLOOKUP($AY$2,Data,49,FALSE)</f>
        <v>#REF!</v>
      </c>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90"/>
    </row>
    <row r="38" spans="2:48" ht="18" customHeight="1">
      <c r="B38" s="352"/>
      <c r="C38" s="353"/>
      <c r="D38" s="353"/>
      <c r="E38" s="353"/>
      <c r="F38" s="353"/>
      <c r="G38" s="353"/>
      <c r="H38" s="353"/>
      <c r="I38" s="353"/>
      <c r="J38" s="353"/>
      <c r="K38" s="353"/>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60"/>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3"/>
    </row>
    <row r="41" spans="2:48" ht="18" customHeight="1">
      <c r="B41" s="352"/>
      <c r="C41" s="353"/>
      <c r="D41" s="353"/>
      <c r="E41" s="353"/>
      <c r="F41" s="353"/>
      <c r="G41" s="353"/>
      <c r="H41" s="353"/>
      <c r="I41" s="353"/>
      <c r="J41" s="353"/>
      <c r="K41" s="353"/>
      <c r="L41" s="353"/>
      <c r="M41" s="353"/>
      <c r="N41" s="354"/>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2"/>
    </row>
    <row r="42" spans="2:48" ht="18" customHeight="1">
      <c r="B42" s="333" t="s">
        <v>20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row>
    <row r="43" spans="2:48" ht="18" customHeight="1">
      <c r="B43" s="334" t="s">
        <v>48</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sheetData>
  <sheetProtection/>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F25:AI25"/>
    <mergeCell ref="O13:AV14"/>
    <mergeCell ref="AB15:AE15"/>
    <mergeCell ref="H15:N15"/>
    <mergeCell ref="AS15:AV15"/>
    <mergeCell ref="S15:AA15"/>
    <mergeCell ref="O15:R15"/>
    <mergeCell ref="AJ15:AR15"/>
    <mergeCell ref="AS16:AV16"/>
    <mergeCell ref="AJ25:AR25"/>
    <mergeCell ref="AF26:AI26"/>
    <mergeCell ref="AS21:AV21"/>
    <mergeCell ref="AJ21:AR21"/>
    <mergeCell ref="AJ24:AR24"/>
    <mergeCell ref="AF21:AI21"/>
    <mergeCell ref="AS26:AV26"/>
    <mergeCell ref="AS25:AV25"/>
    <mergeCell ref="AS24:AV24"/>
    <mergeCell ref="AF24:AI24"/>
    <mergeCell ref="B43:AV43"/>
    <mergeCell ref="W34:AV34"/>
    <mergeCell ref="B33:N34"/>
    <mergeCell ref="B42:AV42"/>
    <mergeCell ref="B35:N36"/>
    <mergeCell ref="W36:AV36"/>
    <mergeCell ref="O37:AV37"/>
    <mergeCell ref="O38:AV38"/>
    <mergeCell ref="O34:V34"/>
    <mergeCell ref="O35:V35"/>
    <mergeCell ref="B32:N32"/>
    <mergeCell ref="O32:AV32"/>
    <mergeCell ref="AB30:AE30"/>
    <mergeCell ref="AJ29:AR29"/>
    <mergeCell ref="AF30:AI30"/>
    <mergeCell ref="AJ30:AR30"/>
    <mergeCell ref="B31:N31"/>
    <mergeCell ref="B29:N29"/>
    <mergeCell ref="AS29:AV29"/>
    <mergeCell ref="AB29:AE29"/>
    <mergeCell ref="H25:N25"/>
    <mergeCell ref="B27:N27"/>
    <mergeCell ref="B24:G26"/>
    <mergeCell ref="B28:N28"/>
    <mergeCell ref="B30:N30"/>
    <mergeCell ref="AS30:AV30"/>
    <mergeCell ref="O31:AV31"/>
    <mergeCell ref="AF27:AI27"/>
    <mergeCell ref="AJ28:AR28"/>
    <mergeCell ref="AF28:AI28"/>
    <mergeCell ref="AJ27:AR27"/>
    <mergeCell ref="O28:R28"/>
    <mergeCell ref="AB27:AE27"/>
    <mergeCell ref="O9:AV10"/>
    <mergeCell ref="AF15:AI15"/>
    <mergeCell ref="AS17:AV17"/>
    <mergeCell ref="AF16:AI16"/>
    <mergeCell ref="AF17:AI17"/>
    <mergeCell ref="O24:R24"/>
    <mergeCell ref="O25:R25"/>
    <mergeCell ref="O27:R27"/>
    <mergeCell ref="AB28:AE28"/>
    <mergeCell ref="S28:AA28"/>
    <mergeCell ref="S25:AA25"/>
    <mergeCell ref="AB25:AE25"/>
    <mergeCell ref="O39:AV39"/>
    <mergeCell ref="O36:V36"/>
    <mergeCell ref="O33:V33"/>
    <mergeCell ref="W33:AE33"/>
    <mergeCell ref="AN33:AV33"/>
    <mergeCell ref="W35:AE35"/>
    <mergeCell ref="AN35:AV35"/>
    <mergeCell ref="AF35:AM35"/>
    <mergeCell ref="B6:N6"/>
    <mergeCell ref="H19:N19"/>
    <mergeCell ref="H18:N18"/>
    <mergeCell ref="B9:N10"/>
    <mergeCell ref="B13:N14"/>
    <mergeCell ref="H16:N16"/>
    <mergeCell ref="B15:G20"/>
    <mergeCell ref="O19:R19"/>
    <mergeCell ref="AB17:AE17"/>
    <mergeCell ref="O16:R16"/>
    <mergeCell ref="O17:R17"/>
    <mergeCell ref="AB18:AE18"/>
    <mergeCell ref="T17:Z17"/>
    <mergeCell ref="AB19:AE19"/>
    <mergeCell ref="AJ18:AR18"/>
    <mergeCell ref="AF19:AI19"/>
    <mergeCell ref="AS18:AV18"/>
    <mergeCell ref="AJ20:AR20"/>
    <mergeCell ref="AJ19:AR19"/>
    <mergeCell ref="AS19:AV19"/>
    <mergeCell ref="AS20:AV20"/>
    <mergeCell ref="AF20:AI20"/>
    <mergeCell ref="AF18:AI18"/>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22.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140" t="s">
        <v>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X2" s="11" t="s">
        <v>43</v>
      </c>
      <c r="AY2" s="12">
        <v>18</v>
      </c>
    </row>
    <row r="3" spans="45:48" ht="9.75" customHeight="1">
      <c r="AS3" s="3"/>
      <c r="AT3" s="3"/>
      <c r="AU3" s="3"/>
      <c r="AV3" s="2"/>
    </row>
    <row r="4" spans="2:48" ht="15.75" customHeight="1">
      <c r="B4" s="465" t="s">
        <v>111</v>
      </c>
      <c r="C4" s="466"/>
      <c r="D4" s="466"/>
      <c r="E4" s="466"/>
      <c r="F4" s="466"/>
      <c r="G4" s="466"/>
      <c r="H4" s="466"/>
      <c r="I4" s="466"/>
      <c r="J4" s="466"/>
      <c r="K4" s="466"/>
      <c r="L4" s="466"/>
      <c r="M4" s="466"/>
      <c r="N4" s="467"/>
      <c r="O4" s="465" t="e">
        <f>VLOOKUP($AY$2,Data,3,FALSE)</f>
        <v>#REF!</v>
      </c>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7"/>
    </row>
    <row r="5" spans="2:48" ht="15.75" customHeight="1">
      <c r="B5" s="468"/>
      <c r="C5" s="469"/>
      <c r="D5" s="469"/>
      <c r="E5" s="469"/>
      <c r="F5" s="469"/>
      <c r="G5" s="469"/>
      <c r="H5" s="469"/>
      <c r="I5" s="469"/>
      <c r="J5" s="469"/>
      <c r="K5" s="469"/>
      <c r="L5" s="469"/>
      <c r="M5" s="469"/>
      <c r="N5" s="470"/>
      <c r="O5" s="468"/>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70"/>
    </row>
    <row r="6" spans="2:48" ht="23.25" customHeight="1">
      <c r="B6" s="471" t="s">
        <v>23</v>
      </c>
      <c r="C6" s="472"/>
      <c r="D6" s="472"/>
      <c r="E6" s="472"/>
      <c r="F6" s="472"/>
      <c r="G6" s="472"/>
      <c r="H6" s="472"/>
      <c r="I6" s="472"/>
      <c r="J6" s="472"/>
      <c r="K6" s="472"/>
      <c r="L6" s="472"/>
      <c r="M6" s="472"/>
      <c r="N6" s="473"/>
      <c r="O6" s="474" t="e">
        <f>VLOOKUP($AY$2,Data,4,FALSE)</f>
        <v>#REF!</v>
      </c>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6"/>
    </row>
    <row r="7" spans="2:48" ht="18" customHeight="1">
      <c r="B7" s="335" t="s">
        <v>26</v>
      </c>
      <c r="C7" s="336"/>
      <c r="D7" s="336"/>
      <c r="E7" s="336"/>
      <c r="F7" s="336"/>
      <c r="G7" s="336"/>
      <c r="H7" s="336"/>
      <c r="I7" s="336"/>
      <c r="J7" s="336"/>
      <c r="K7" s="336"/>
      <c r="L7" s="336"/>
      <c r="M7" s="336"/>
      <c r="N7" s="337"/>
      <c r="O7" s="465" t="e">
        <f>VLOOKUP($AY$2,Data,5,FALSE)&amp;VLOOKUP($AY$2,Data,6,FALSE)</f>
        <v>#REF!</v>
      </c>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7"/>
    </row>
    <row r="8" spans="2:48" ht="18" customHeight="1">
      <c r="B8" s="338"/>
      <c r="C8" s="339"/>
      <c r="D8" s="339"/>
      <c r="E8" s="339"/>
      <c r="F8" s="339"/>
      <c r="G8" s="339"/>
      <c r="H8" s="339"/>
      <c r="I8" s="339"/>
      <c r="J8" s="339"/>
      <c r="K8" s="339"/>
      <c r="L8" s="339"/>
      <c r="M8" s="339"/>
      <c r="N8" s="340"/>
      <c r="O8" s="468"/>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35" t="s">
        <v>24</v>
      </c>
      <c r="C9" s="336"/>
      <c r="D9" s="336"/>
      <c r="E9" s="336"/>
      <c r="F9" s="336"/>
      <c r="G9" s="336"/>
      <c r="H9" s="336"/>
      <c r="I9" s="336"/>
      <c r="J9" s="336"/>
      <c r="K9" s="336"/>
      <c r="L9" s="336"/>
      <c r="M9" s="336"/>
      <c r="N9" s="337"/>
      <c r="O9" s="465" t="e">
        <f>VLOOKUP($AY$2,Data,7,FALSE)</f>
        <v>#REF!</v>
      </c>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7"/>
    </row>
    <row r="10" spans="2:48" ht="17.25" customHeight="1">
      <c r="B10" s="338"/>
      <c r="C10" s="339"/>
      <c r="D10" s="339"/>
      <c r="E10" s="339"/>
      <c r="F10" s="339"/>
      <c r="G10" s="339"/>
      <c r="H10" s="339"/>
      <c r="I10" s="339"/>
      <c r="J10" s="339"/>
      <c r="K10" s="339"/>
      <c r="L10" s="339"/>
      <c r="M10" s="339"/>
      <c r="N10" s="340"/>
      <c r="O10" s="468"/>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70"/>
    </row>
    <row r="11" spans="2:48" ht="15.75" customHeight="1">
      <c r="B11" s="351" t="s">
        <v>112</v>
      </c>
      <c r="C11" s="336"/>
      <c r="D11" s="336"/>
      <c r="E11" s="336"/>
      <c r="F11" s="336"/>
      <c r="G11" s="336"/>
      <c r="H11" s="336"/>
      <c r="I11" s="336"/>
      <c r="J11" s="336"/>
      <c r="K11" s="336"/>
      <c r="L11" s="336"/>
      <c r="M11" s="336"/>
      <c r="N11" s="337"/>
      <c r="O11" s="491" t="e">
        <f>VLOOKUP($AY$2,Data,8,FALSE)</f>
        <v>#REF!</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492"/>
    </row>
    <row r="12" spans="2:48" ht="15.75" customHeight="1">
      <c r="B12" s="338"/>
      <c r="C12" s="339"/>
      <c r="D12" s="339"/>
      <c r="E12" s="339"/>
      <c r="F12" s="339"/>
      <c r="G12" s="339"/>
      <c r="H12" s="339"/>
      <c r="I12" s="339"/>
      <c r="J12" s="339"/>
      <c r="K12" s="339"/>
      <c r="L12" s="339"/>
      <c r="M12" s="339"/>
      <c r="N12" s="340"/>
      <c r="O12" s="493"/>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5"/>
    </row>
    <row r="13" spans="2:48" ht="18" customHeight="1">
      <c r="B13" s="447" t="s">
        <v>115</v>
      </c>
      <c r="C13" s="448"/>
      <c r="D13" s="448"/>
      <c r="E13" s="448"/>
      <c r="F13" s="448"/>
      <c r="G13" s="448"/>
      <c r="H13" s="448"/>
      <c r="I13" s="448"/>
      <c r="J13" s="448"/>
      <c r="K13" s="448"/>
      <c r="L13" s="448"/>
      <c r="M13" s="448"/>
      <c r="N13" s="449"/>
      <c r="O13" s="453" t="e">
        <f>VLOOKUP($AY$2,Data,2,FALSE)</f>
        <v>#REF!</v>
      </c>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5"/>
    </row>
    <row r="14" spans="2:48" ht="18" customHeight="1">
      <c r="B14" s="450"/>
      <c r="C14" s="451"/>
      <c r="D14" s="451"/>
      <c r="E14" s="451"/>
      <c r="F14" s="451"/>
      <c r="G14" s="451"/>
      <c r="H14" s="451"/>
      <c r="I14" s="451"/>
      <c r="J14" s="451"/>
      <c r="K14" s="451"/>
      <c r="L14" s="451"/>
      <c r="M14" s="451"/>
      <c r="N14" s="452"/>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8"/>
    </row>
    <row r="15" spans="2:48" ht="24.75" customHeight="1">
      <c r="B15" s="335" t="s">
        <v>9</v>
      </c>
      <c r="C15" s="336"/>
      <c r="D15" s="336"/>
      <c r="E15" s="336"/>
      <c r="F15" s="336"/>
      <c r="G15" s="444"/>
      <c r="H15" s="415" t="s">
        <v>4</v>
      </c>
      <c r="I15" s="416"/>
      <c r="J15" s="416"/>
      <c r="K15" s="416"/>
      <c r="L15" s="416"/>
      <c r="M15" s="416"/>
      <c r="N15" s="417"/>
      <c r="O15" s="366" t="s">
        <v>12</v>
      </c>
      <c r="P15" s="367"/>
      <c r="Q15" s="367"/>
      <c r="R15" s="367"/>
      <c r="S15" s="430" t="e">
        <f>IF(VLOOKUP($AY$2,Data,10,FALSE)=0,"-",VLOOKUP($AY$2,Data,10,FALSE))</f>
        <v>#REF!</v>
      </c>
      <c r="T15" s="430"/>
      <c r="U15" s="430"/>
      <c r="V15" s="430"/>
      <c r="W15" s="430"/>
      <c r="X15" s="430"/>
      <c r="Y15" s="430"/>
      <c r="Z15" s="430"/>
      <c r="AA15" s="430"/>
      <c r="AB15" s="430"/>
      <c r="AC15" s="430"/>
      <c r="AD15" s="430"/>
      <c r="AE15" s="431"/>
      <c r="AF15" s="366" t="s">
        <v>13</v>
      </c>
      <c r="AG15" s="367"/>
      <c r="AH15" s="367"/>
      <c r="AI15" s="367"/>
      <c r="AJ15" s="430" t="e">
        <f>IF(VLOOKUP($AY$2,Data,9,FALSE)=0,"-",VLOOKUP($AY$2,Data,9,FALSE))</f>
        <v>#REF!</v>
      </c>
      <c r="AK15" s="430"/>
      <c r="AL15" s="430"/>
      <c r="AM15" s="430"/>
      <c r="AN15" s="430"/>
      <c r="AO15" s="430"/>
      <c r="AP15" s="430"/>
      <c r="AQ15" s="430"/>
      <c r="AR15" s="430"/>
      <c r="AS15" s="430"/>
      <c r="AT15" s="430"/>
      <c r="AU15" s="430"/>
      <c r="AV15" s="431"/>
    </row>
    <row r="16" spans="2:48" ht="24.75" customHeight="1">
      <c r="B16" s="352"/>
      <c r="C16" s="353"/>
      <c r="D16" s="353"/>
      <c r="E16" s="353"/>
      <c r="F16" s="353"/>
      <c r="G16" s="445"/>
      <c r="H16" s="412" t="s">
        <v>5</v>
      </c>
      <c r="I16" s="413"/>
      <c r="J16" s="413"/>
      <c r="K16" s="413"/>
      <c r="L16" s="413"/>
      <c r="M16" s="413"/>
      <c r="N16" s="414"/>
      <c r="O16" s="399" t="s">
        <v>12</v>
      </c>
      <c r="P16" s="400"/>
      <c r="Q16" s="400"/>
      <c r="R16" s="400"/>
      <c r="S16" s="401" t="e">
        <f>IF(VLOOKUP($AY$2,Data,16,FALSE)=0,"-",VLOOKUP($AY$2,Data,16,FALSE))</f>
        <v>#REF!</v>
      </c>
      <c r="T16" s="401"/>
      <c r="U16" s="401"/>
      <c r="V16" s="401"/>
      <c r="W16" s="401"/>
      <c r="X16" s="401"/>
      <c r="Y16" s="401"/>
      <c r="Z16" s="401"/>
      <c r="AA16" s="401"/>
      <c r="AB16" s="402" t="s">
        <v>29</v>
      </c>
      <c r="AC16" s="402"/>
      <c r="AD16" s="402"/>
      <c r="AE16" s="403"/>
      <c r="AF16" s="399" t="s">
        <v>13</v>
      </c>
      <c r="AG16" s="400"/>
      <c r="AH16" s="400"/>
      <c r="AI16" s="400"/>
      <c r="AJ16" s="401" t="e">
        <f>IF(VLOOKUP($AY$2,Data,11,FALSE)=0,"-",VLOOKUP($AY$2,Data,11,FALSE))</f>
        <v>#REF!</v>
      </c>
      <c r="AK16" s="401"/>
      <c r="AL16" s="401"/>
      <c r="AM16" s="401"/>
      <c r="AN16" s="401"/>
      <c r="AO16" s="401"/>
      <c r="AP16" s="401"/>
      <c r="AQ16" s="401"/>
      <c r="AR16" s="401"/>
      <c r="AS16" s="402" t="s">
        <v>30</v>
      </c>
      <c r="AT16" s="402"/>
      <c r="AU16" s="402"/>
      <c r="AV16" s="403"/>
    </row>
    <row r="17" spans="2:48" ht="24.75" customHeight="1">
      <c r="B17" s="352"/>
      <c r="C17" s="353"/>
      <c r="D17" s="353"/>
      <c r="E17" s="353"/>
      <c r="F17" s="353"/>
      <c r="G17" s="445"/>
      <c r="H17" s="433" t="s">
        <v>19</v>
      </c>
      <c r="I17" s="434"/>
      <c r="J17" s="434"/>
      <c r="K17" s="434"/>
      <c r="L17" s="434"/>
      <c r="M17" s="434"/>
      <c r="N17" s="435"/>
      <c r="O17" s="419" t="s">
        <v>12</v>
      </c>
      <c r="P17" s="420"/>
      <c r="Q17" s="420"/>
      <c r="R17" s="420"/>
      <c r="S17" s="13" t="s">
        <v>44</v>
      </c>
      <c r="T17" s="477" t="e">
        <f>IF(VLOOKUP($AY$2,Data,17,FALSE)=0,"-",VLOOKUP($AY$2,Data,17,FALSE))</f>
        <v>#REF!</v>
      </c>
      <c r="U17" s="477"/>
      <c r="V17" s="477"/>
      <c r="W17" s="477"/>
      <c r="X17" s="477"/>
      <c r="Y17" s="477"/>
      <c r="Z17" s="477"/>
      <c r="AA17" s="13" t="s">
        <v>45</v>
      </c>
      <c r="AB17" s="402" t="s">
        <v>29</v>
      </c>
      <c r="AC17" s="402"/>
      <c r="AD17" s="402"/>
      <c r="AE17" s="403"/>
      <c r="AF17" s="419" t="s">
        <v>13</v>
      </c>
      <c r="AG17" s="420"/>
      <c r="AH17" s="420"/>
      <c r="AI17" s="420"/>
      <c r="AJ17" s="13" t="s">
        <v>46</v>
      </c>
      <c r="AK17" s="477" t="e">
        <f>IF(VLOOKUP($AY$2,Data,12,FALSE)=0,"-",VLOOKUP($AY$2,Data,12,FALSE))</f>
        <v>#REF!</v>
      </c>
      <c r="AL17" s="477"/>
      <c r="AM17" s="477"/>
      <c r="AN17" s="477"/>
      <c r="AO17" s="477"/>
      <c r="AP17" s="477"/>
      <c r="AQ17" s="477"/>
      <c r="AR17" s="13" t="s">
        <v>47</v>
      </c>
      <c r="AS17" s="402" t="s">
        <v>30</v>
      </c>
      <c r="AT17" s="402"/>
      <c r="AU17" s="402"/>
      <c r="AV17" s="403"/>
    </row>
    <row r="18" spans="2:48" ht="24.75" customHeight="1">
      <c r="B18" s="352"/>
      <c r="C18" s="353"/>
      <c r="D18" s="353"/>
      <c r="E18" s="353"/>
      <c r="F18" s="353"/>
      <c r="G18" s="445"/>
      <c r="H18" s="427" t="s">
        <v>6</v>
      </c>
      <c r="I18" s="428"/>
      <c r="J18" s="428"/>
      <c r="K18" s="428"/>
      <c r="L18" s="428"/>
      <c r="M18" s="428"/>
      <c r="N18" s="429"/>
      <c r="O18" s="419" t="s">
        <v>12</v>
      </c>
      <c r="P18" s="420"/>
      <c r="Q18" s="420"/>
      <c r="R18" s="420"/>
      <c r="S18" s="477" t="e">
        <f>IF(VLOOKUP($AY$2,Data,18,FALSE)=0,"-",VLOOKUP($AY$2,Data,18,FALSE))</f>
        <v>#REF!</v>
      </c>
      <c r="T18" s="477"/>
      <c r="U18" s="477"/>
      <c r="V18" s="477"/>
      <c r="W18" s="477"/>
      <c r="X18" s="477"/>
      <c r="Y18" s="477"/>
      <c r="Z18" s="477"/>
      <c r="AA18" s="477"/>
      <c r="AB18" s="425"/>
      <c r="AC18" s="425"/>
      <c r="AD18" s="425"/>
      <c r="AE18" s="426"/>
      <c r="AF18" s="419" t="s">
        <v>13</v>
      </c>
      <c r="AG18" s="420"/>
      <c r="AH18" s="420"/>
      <c r="AI18" s="420"/>
      <c r="AJ18" s="477" t="e">
        <f>IF(VLOOKUP($AY$2,Data,13,FALSE)=0,"-",VLOOKUP($AY$2,Data,13,FALSE))</f>
        <v>#REF!</v>
      </c>
      <c r="AK18" s="477"/>
      <c r="AL18" s="477"/>
      <c r="AM18" s="477"/>
      <c r="AN18" s="477"/>
      <c r="AO18" s="477"/>
      <c r="AP18" s="477"/>
      <c r="AQ18" s="477"/>
      <c r="AR18" s="477"/>
      <c r="AS18" s="425"/>
      <c r="AT18" s="425"/>
      <c r="AU18" s="425"/>
      <c r="AV18" s="426"/>
    </row>
    <row r="19" spans="2:48" ht="24.75" customHeight="1">
      <c r="B19" s="352"/>
      <c r="C19" s="353"/>
      <c r="D19" s="353"/>
      <c r="E19" s="353"/>
      <c r="F19" s="353"/>
      <c r="G19" s="445"/>
      <c r="H19" s="427" t="s">
        <v>113</v>
      </c>
      <c r="I19" s="428"/>
      <c r="J19" s="428"/>
      <c r="K19" s="428"/>
      <c r="L19" s="428"/>
      <c r="M19" s="428"/>
      <c r="N19" s="429"/>
      <c r="O19" s="419" t="s">
        <v>12</v>
      </c>
      <c r="P19" s="420"/>
      <c r="Q19" s="420"/>
      <c r="R19" s="420"/>
      <c r="S19" s="477" t="e">
        <f>IF(VLOOKUP($AY$2,Data,19,FALSE)=0,"-",VLOOKUP($AY$2,Data,19,FALSE))</f>
        <v>#REF!</v>
      </c>
      <c r="T19" s="477"/>
      <c r="U19" s="477"/>
      <c r="V19" s="477"/>
      <c r="W19" s="477"/>
      <c r="X19" s="477"/>
      <c r="Y19" s="477"/>
      <c r="Z19" s="477"/>
      <c r="AA19" s="477"/>
      <c r="AB19" s="421" t="s">
        <v>31</v>
      </c>
      <c r="AC19" s="421"/>
      <c r="AD19" s="421"/>
      <c r="AE19" s="422"/>
      <c r="AF19" s="419" t="s">
        <v>13</v>
      </c>
      <c r="AG19" s="420"/>
      <c r="AH19" s="420"/>
      <c r="AI19" s="420"/>
      <c r="AJ19" s="477" t="e">
        <f>IF(VLOOKUP($AY$2,Data,14,FALSE)=0,"-",VLOOKUP($AY$2,Data,14,FALSE))</f>
        <v>#REF!</v>
      </c>
      <c r="AK19" s="477"/>
      <c r="AL19" s="477"/>
      <c r="AM19" s="477"/>
      <c r="AN19" s="477"/>
      <c r="AO19" s="477"/>
      <c r="AP19" s="477"/>
      <c r="AQ19" s="477"/>
      <c r="AR19" s="477"/>
      <c r="AS19" s="421" t="s">
        <v>32</v>
      </c>
      <c r="AT19" s="421"/>
      <c r="AU19" s="421"/>
      <c r="AV19" s="422"/>
    </row>
    <row r="20" spans="2:48" ht="24.75" customHeight="1">
      <c r="B20" s="338"/>
      <c r="C20" s="339"/>
      <c r="D20" s="339"/>
      <c r="E20" s="339"/>
      <c r="F20" s="339"/>
      <c r="G20" s="446"/>
      <c r="H20" s="389" t="s">
        <v>114</v>
      </c>
      <c r="I20" s="390"/>
      <c r="J20" s="390"/>
      <c r="K20" s="390"/>
      <c r="L20" s="390"/>
      <c r="M20" s="390"/>
      <c r="N20" s="391"/>
      <c r="O20" s="392" t="s">
        <v>12</v>
      </c>
      <c r="P20" s="393"/>
      <c r="Q20" s="393"/>
      <c r="R20" s="393"/>
      <c r="S20" s="404" t="e">
        <f>IF(VLOOKUP($AY$2,Data,20,FALSE)=0,"-",VLOOKUP($AY$2,Data,20,FALSE))</f>
        <v>#REF!</v>
      </c>
      <c r="T20" s="404"/>
      <c r="U20" s="404"/>
      <c r="V20" s="404"/>
      <c r="W20" s="404"/>
      <c r="X20" s="404"/>
      <c r="Y20" s="404"/>
      <c r="Z20" s="404"/>
      <c r="AA20" s="404"/>
      <c r="AB20" s="405" t="s">
        <v>31</v>
      </c>
      <c r="AC20" s="405"/>
      <c r="AD20" s="405"/>
      <c r="AE20" s="406"/>
      <c r="AF20" s="392" t="s">
        <v>13</v>
      </c>
      <c r="AG20" s="393"/>
      <c r="AH20" s="393"/>
      <c r="AI20" s="393"/>
      <c r="AJ20" s="404" t="e">
        <f>IF(VLOOKUP($AY$2,Data,15,FALSE)=0,"-",VLOOKUP($AY$2,Data,15,FALSE))</f>
        <v>#REF!</v>
      </c>
      <c r="AK20" s="404"/>
      <c r="AL20" s="404"/>
      <c r="AM20" s="404"/>
      <c r="AN20" s="404"/>
      <c r="AO20" s="404"/>
      <c r="AP20" s="404"/>
      <c r="AQ20" s="404"/>
      <c r="AR20" s="404"/>
      <c r="AS20" s="405" t="s">
        <v>32</v>
      </c>
      <c r="AT20" s="405"/>
      <c r="AU20" s="405"/>
      <c r="AV20" s="406"/>
    </row>
    <row r="21" spans="2:48" ht="24.75" customHeight="1">
      <c r="B21" s="335" t="s">
        <v>10</v>
      </c>
      <c r="C21" s="394"/>
      <c r="D21" s="394"/>
      <c r="E21" s="394"/>
      <c r="F21" s="394"/>
      <c r="G21" s="423"/>
      <c r="H21" s="415" t="s">
        <v>5</v>
      </c>
      <c r="I21" s="416"/>
      <c r="J21" s="416"/>
      <c r="K21" s="416"/>
      <c r="L21" s="416"/>
      <c r="M21" s="416"/>
      <c r="N21" s="417"/>
      <c r="O21" s="366" t="s">
        <v>12</v>
      </c>
      <c r="P21" s="367"/>
      <c r="Q21" s="367"/>
      <c r="R21" s="367"/>
      <c r="S21" s="407" t="e">
        <f>IF(VLOOKUP($AY$2,Data,24,FALSE)=0,"-",VLOOKUP($AY$2,Data,24,FALSE))</f>
        <v>#REF!</v>
      </c>
      <c r="T21" s="407"/>
      <c r="U21" s="407"/>
      <c r="V21" s="407"/>
      <c r="W21" s="407"/>
      <c r="X21" s="407"/>
      <c r="Y21" s="407"/>
      <c r="Z21" s="407"/>
      <c r="AA21" s="407"/>
      <c r="AB21" s="408" t="s">
        <v>29</v>
      </c>
      <c r="AC21" s="408"/>
      <c r="AD21" s="408"/>
      <c r="AE21" s="409"/>
      <c r="AF21" s="366" t="s">
        <v>13</v>
      </c>
      <c r="AG21" s="367"/>
      <c r="AH21" s="367"/>
      <c r="AI21" s="367"/>
      <c r="AJ21" s="407" t="e">
        <f>IF(VLOOKUP($AY$2,Data,21,FALSE)=0,"-",VLOOKUP($AY$2,Data,21,FALSE))</f>
        <v>#REF!</v>
      </c>
      <c r="AK21" s="407"/>
      <c r="AL21" s="407"/>
      <c r="AM21" s="407"/>
      <c r="AN21" s="407"/>
      <c r="AO21" s="407"/>
      <c r="AP21" s="407"/>
      <c r="AQ21" s="407"/>
      <c r="AR21" s="407"/>
      <c r="AS21" s="408" t="s">
        <v>30</v>
      </c>
      <c r="AT21" s="408"/>
      <c r="AU21" s="408"/>
      <c r="AV21" s="409"/>
    </row>
    <row r="22" spans="2:48" ht="24.75" customHeight="1">
      <c r="B22" s="395"/>
      <c r="C22" s="396"/>
      <c r="D22" s="396"/>
      <c r="E22" s="396"/>
      <c r="F22" s="396"/>
      <c r="G22" s="424"/>
      <c r="H22" s="412" t="s">
        <v>113</v>
      </c>
      <c r="I22" s="413"/>
      <c r="J22" s="413"/>
      <c r="K22" s="413"/>
      <c r="L22" s="413"/>
      <c r="M22" s="413"/>
      <c r="N22" s="414"/>
      <c r="O22" s="399" t="s">
        <v>12</v>
      </c>
      <c r="P22" s="400"/>
      <c r="Q22" s="400"/>
      <c r="R22" s="400"/>
      <c r="S22" s="401" t="e">
        <f>IF(VLOOKUP($AY$2,Data,25,FALSE)=0,"-",VLOOKUP($AY$2,Data,25,FALSE))</f>
        <v>#REF!</v>
      </c>
      <c r="T22" s="401"/>
      <c r="U22" s="401"/>
      <c r="V22" s="401"/>
      <c r="W22" s="401"/>
      <c r="X22" s="401"/>
      <c r="Y22" s="401"/>
      <c r="Z22" s="401"/>
      <c r="AA22" s="401"/>
      <c r="AB22" s="402" t="s">
        <v>31</v>
      </c>
      <c r="AC22" s="402"/>
      <c r="AD22" s="402"/>
      <c r="AE22" s="403"/>
      <c r="AF22" s="399" t="s">
        <v>13</v>
      </c>
      <c r="AG22" s="400"/>
      <c r="AH22" s="400"/>
      <c r="AI22" s="400"/>
      <c r="AJ22" s="401" t="e">
        <f>IF(VLOOKUP($AY$2,Data,22,FALSE)=0,"-",VLOOKUP($AY$2,Data,22,FALSE))</f>
        <v>#REF!</v>
      </c>
      <c r="AK22" s="401"/>
      <c r="AL22" s="401"/>
      <c r="AM22" s="401"/>
      <c r="AN22" s="401"/>
      <c r="AO22" s="401"/>
      <c r="AP22" s="401"/>
      <c r="AQ22" s="401"/>
      <c r="AR22" s="401"/>
      <c r="AS22" s="402" t="s">
        <v>32</v>
      </c>
      <c r="AT22" s="402"/>
      <c r="AU22" s="402"/>
      <c r="AV22" s="403"/>
    </row>
    <row r="23" spans="2:48" ht="24.75" customHeight="1">
      <c r="B23" s="395"/>
      <c r="C23" s="396"/>
      <c r="D23" s="396"/>
      <c r="E23" s="396"/>
      <c r="F23" s="396"/>
      <c r="G23" s="424"/>
      <c r="H23" s="389" t="s">
        <v>114</v>
      </c>
      <c r="I23" s="390"/>
      <c r="J23" s="390"/>
      <c r="K23" s="390"/>
      <c r="L23" s="390"/>
      <c r="M23" s="390"/>
      <c r="N23" s="391"/>
      <c r="O23" s="392" t="s">
        <v>12</v>
      </c>
      <c r="P23" s="393"/>
      <c r="Q23" s="393"/>
      <c r="R23" s="393"/>
      <c r="S23" s="404" t="e">
        <f>IF(VLOOKUP($AY$2,Data,26,FALSE)=0,"-",VLOOKUP($AY$2,Data,26,FALSE))</f>
        <v>#REF!</v>
      </c>
      <c r="T23" s="404"/>
      <c r="U23" s="404"/>
      <c r="V23" s="404"/>
      <c r="W23" s="404"/>
      <c r="X23" s="404"/>
      <c r="Y23" s="404"/>
      <c r="Z23" s="404"/>
      <c r="AA23" s="404"/>
      <c r="AB23" s="405" t="s">
        <v>31</v>
      </c>
      <c r="AC23" s="405"/>
      <c r="AD23" s="405"/>
      <c r="AE23" s="406"/>
      <c r="AF23" s="392" t="s">
        <v>13</v>
      </c>
      <c r="AG23" s="393"/>
      <c r="AH23" s="393"/>
      <c r="AI23" s="393"/>
      <c r="AJ23" s="404" t="e">
        <f>IF(VLOOKUP($AY$2,Data,23,FALSE)=0,"-",VLOOKUP($AY$2,Data,23,FALSE))</f>
        <v>#REF!</v>
      </c>
      <c r="AK23" s="404"/>
      <c r="AL23" s="404"/>
      <c r="AM23" s="404"/>
      <c r="AN23" s="404"/>
      <c r="AO23" s="404"/>
      <c r="AP23" s="404"/>
      <c r="AQ23" s="404"/>
      <c r="AR23" s="404"/>
      <c r="AS23" s="405" t="s">
        <v>32</v>
      </c>
      <c r="AT23" s="405"/>
      <c r="AU23" s="405"/>
      <c r="AV23" s="406"/>
    </row>
    <row r="24" spans="2:48" ht="24.75" customHeight="1">
      <c r="B24" s="335" t="s">
        <v>11</v>
      </c>
      <c r="C24" s="394"/>
      <c r="D24" s="394"/>
      <c r="E24" s="394"/>
      <c r="F24" s="394"/>
      <c r="G24" s="394"/>
      <c r="H24" s="415" t="s">
        <v>5</v>
      </c>
      <c r="I24" s="416"/>
      <c r="J24" s="416"/>
      <c r="K24" s="416"/>
      <c r="L24" s="416"/>
      <c r="M24" s="416"/>
      <c r="N24" s="417"/>
      <c r="O24" s="366" t="s">
        <v>12</v>
      </c>
      <c r="P24" s="367"/>
      <c r="Q24" s="367"/>
      <c r="R24" s="367"/>
      <c r="S24" s="407" t="e">
        <f>IF(VLOOKUP($AY$2,Data,30,FALSE)=0,"-",VLOOKUP($AY$2,Data,30,FALSE))</f>
        <v>#REF!</v>
      </c>
      <c r="T24" s="407"/>
      <c r="U24" s="407"/>
      <c r="V24" s="407"/>
      <c r="W24" s="407"/>
      <c r="X24" s="407"/>
      <c r="Y24" s="407"/>
      <c r="Z24" s="407"/>
      <c r="AA24" s="407"/>
      <c r="AB24" s="408" t="s">
        <v>29</v>
      </c>
      <c r="AC24" s="408"/>
      <c r="AD24" s="408"/>
      <c r="AE24" s="409"/>
      <c r="AF24" s="366" t="s">
        <v>13</v>
      </c>
      <c r="AG24" s="367"/>
      <c r="AH24" s="367"/>
      <c r="AI24" s="367"/>
      <c r="AJ24" s="407" t="e">
        <f>IF(VLOOKUP($AY$2,Data,27,FALSE)=0,"-",VLOOKUP($AY$2,Data,27,FALSE))</f>
        <v>#REF!</v>
      </c>
      <c r="AK24" s="407"/>
      <c r="AL24" s="407"/>
      <c r="AM24" s="407"/>
      <c r="AN24" s="407"/>
      <c r="AO24" s="407"/>
      <c r="AP24" s="407"/>
      <c r="AQ24" s="407"/>
      <c r="AR24" s="407"/>
      <c r="AS24" s="408" t="s">
        <v>30</v>
      </c>
      <c r="AT24" s="408"/>
      <c r="AU24" s="408"/>
      <c r="AV24" s="409"/>
    </row>
    <row r="25" spans="2:48" ht="24.75" customHeight="1">
      <c r="B25" s="395"/>
      <c r="C25" s="396"/>
      <c r="D25" s="396"/>
      <c r="E25" s="396"/>
      <c r="F25" s="396"/>
      <c r="G25" s="396"/>
      <c r="H25" s="412" t="s">
        <v>113</v>
      </c>
      <c r="I25" s="413"/>
      <c r="J25" s="413"/>
      <c r="K25" s="413"/>
      <c r="L25" s="413"/>
      <c r="M25" s="413"/>
      <c r="N25" s="414"/>
      <c r="O25" s="399" t="s">
        <v>12</v>
      </c>
      <c r="P25" s="400"/>
      <c r="Q25" s="400"/>
      <c r="R25" s="400"/>
      <c r="S25" s="401" t="e">
        <f>IF(VLOOKUP($AY$2,Data,31,FALSE)=0,"-",VLOOKUP($AY$2,Data,31,FALSE))</f>
        <v>#REF!</v>
      </c>
      <c r="T25" s="401"/>
      <c r="U25" s="401"/>
      <c r="V25" s="401"/>
      <c r="W25" s="401"/>
      <c r="X25" s="401"/>
      <c r="Y25" s="401"/>
      <c r="Z25" s="401"/>
      <c r="AA25" s="401"/>
      <c r="AB25" s="402" t="s">
        <v>31</v>
      </c>
      <c r="AC25" s="402"/>
      <c r="AD25" s="402"/>
      <c r="AE25" s="403"/>
      <c r="AF25" s="399" t="s">
        <v>13</v>
      </c>
      <c r="AG25" s="400"/>
      <c r="AH25" s="400"/>
      <c r="AI25" s="400"/>
      <c r="AJ25" s="401" t="e">
        <f>IF(VLOOKUP($AY$2,Data,28,FALSE)=0,"-",VLOOKUP($AY$2,Data,28,FALSE))</f>
        <v>#REF!</v>
      </c>
      <c r="AK25" s="401"/>
      <c r="AL25" s="401"/>
      <c r="AM25" s="401"/>
      <c r="AN25" s="401"/>
      <c r="AO25" s="401"/>
      <c r="AP25" s="401"/>
      <c r="AQ25" s="401"/>
      <c r="AR25" s="401"/>
      <c r="AS25" s="402" t="s">
        <v>32</v>
      </c>
      <c r="AT25" s="402"/>
      <c r="AU25" s="402"/>
      <c r="AV25" s="403"/>
    </row>
    <row r="26" spans="2:48" ht="24.75" customHeight="1">
      <c r="B26" s="397"/>
      <c r="C26" s="398"/>
      <c r="D26" s="398"/>
      <c r="E26" s="398"/>
      <c r="F26" s="398"/>
      <c r="G26" s="398"/>
      <c r="H26" s="389" t="s">
        <v>114</v>
      </c>
      <c r="I26" s="390"/>
      <c r="J26" s="390"/>
      <c r="K26" s="390"/>
      <c r="L26" s="390"/>
      <c r="M26" s="390"/>
      <c r="N26" s="391"/>
      <c r="O26" s="392" t="s">
        <v>12</v>
      </c>
      <c r="P26" s="393"/>
      <c r="Q26" s="393"/>
      <c r="R26" s="393"/>
      <c r="S26" s="404" t="e">
        <f>IF(VLOOKUP($AY$2,Data,32,FALSE)=0,"-",VLOOKUP($AY$2,Data,32,FALSE))</f>
        <v>#REF!</v>
      </c>
      <c r="T26" s="404"/>
      <c r="U26" s="404"/>
      <c r="V26" s="404"/>
      <c r="W26" s="404"/>
      <c r="X26" s="404"/>
      <c r="Y26" s="404"/>
      <c r="Z26" s="404"/>
      <c r="AA26" s="404"/>
      <c r="AB26" s="405" t="s">
        <v>31</v>
      </c>
      <c r="AC26" s="405"/>
      <c r="AD26" s="405"/>
      <c r="AE26" s="406"/>
      <c r="AF26" s="392" t="s">
        <v>13</v>
      </c>
      <c r="AG26" s="393"/>
      <c r="AH26" s="393"/>
      <c r="AI26" s="393"/>
      <c r="AJ26" s="404" t="e">
        <f>IF(VLOOKUP($AY$2,Data,29,FALSE)=0,"-",VLOOKUP($AY$2,Data,29,FALSE))</f>
        <v>#REF!</v>
      </c>
      <c r="AK26" s="404"/>
      <c r="AL26" s="404"/>
      <c r="AM26" s="404"/>
      <c r="AN26" s="404"/>
      <c r="AO26" s="404"/>
      <c r="AP26" s="404"/>
      <c r="AQ26" s="404"/>
      <c r="AR26" s="404"/>
      <c r="AS26" s="405" t="s">
        <v>32</v>
      </c>
      <c r="AT26" s="405"/>
      <c r="AU26" s="405"/>
      <c r="AV26" s="406"/>
    </row>
    <row r="27" spans="2:48" ht="24.75" customHeight="1">
      <c r="B27" s="380" t="s">
        <v>7</v>
      </c>
      <c r="C27" s="381"/>
      <c r="D27" s="381"/>
      <c r="E27" s="381"/>
      <c r="F27" s="381"/>
      <c r="G27" s="381"/>
      <c r="H27" s="381"/>
      <c r="I27" s="381"/>
      <c r="J27" s="381"/>
      <c r="K27" s="381"/>
      <c r="L27" s="381"/>
      <c r="M27" s="381"/>
      <c r="N27" s="382"/>
      <c r="O27" s="383" t="s">
        <v>12</v>
      </c>
      <c r="P27" s="384"/>
      <c r="Q27" s="384"/>
      <c r="R27" s="384"/>
      <c r="S27" s="388" t="e">
        <f>IF(VLOOKUP($AY$2,Data,34,FALSE)=0,"-",VLOOKUP($AY$2,Data,34,FALSE))</f>
        <v>#REF!</v>
      </c>
      <c r="T27" s="388"/>
      <c r="U27" s="388"/>
      <c r="V27" s="388"/>
      <c r="W27" s="388"/>
      <c r="X27" s="388"/>
      <c r="Y27" s="388"/>
      <c r="Z27" s="388"/>
      <c r="AA27" s="388"/>
      <c r="AB27" s="386" t="s">
        <v>29</v>
      </c>
      <c r="AC27" s="386"/>
      <c r="AD27" s="386"/>
      <c r="AE27" s="387"/>
      <c r="AF27" s="383" t="s">
        <v>13</v>
      </c>
      <c r="AG27" s="384"/>
      <c r="AH27" s="384"/>
      <c r="AI27" s="384"/>
      <c r="AJ27" s="388" t="e">
        <f>IF(VLOOKUP($AY$2,Data,33,FALSE)=0,"-",VLOOKUP($AY$2,Data,33,FALSE))</f>
        <v>#REF!</v>
      </c>
      <c r="AK27" s="388"/>
      <c r="AL27" s="388"/>
      <c r="AM27" s="388"/>
      <c r="AN27" s="388"/>
      <c r="AO27" s="388"/>
      <c r="AP27" s="388"/>
      <c r="AQ27" s="388"/>
      <c r="AR27" s="388"/>
      <c r="AS27" s="386" t="s">
        <v>30</v>
      </c>
      <c r="AT27" s="386"/>
      <c r="AU27" s="386"/>
      <c r="AV27" s="387"/>
    </row>
    <row r="28" spans="2:48" ht="24.75" customHeight="1">
      <c r="B28" s="380" t="s">
        <v>14</v>
      </c>
      <c r="C28" s="381"/>
      <c r="D28" s="381"/>
      <c r="E28" s="381"/>
      <c r="F28" s="381"/>
      <c r="G28" s="381"/>
      <c r="H28" s="381"/>
      <c r="I28" s="381"/>
      <c r="J28" s="381"/>
      <c r="K28" s="381"/>
      <c r="L28" s="381"/>
      <c r="M28" s="381"/>
      <c r="N28" s="382"/>
      <c r="O28" s="383" t="s">
        <v>12</v>
      </c>
      <c r="P28" s="384"/>
      <c r="Q28" s="384"/>
      <c r="R28" s="384"/>
      <c r="S28" s="388" t="e">
        <f>IF(VLOOKUP($AY$2,Data,38,FALSE)=0,"-",VLOOKUP($AY$2,Data,38,FALSE))</f>
        <v>#REF!</v>
      </c>
      <c r="T28" s="388"/>
      <c r="U28" s="388"/>
      <c r="V28" s="388"/>
      <c r="W28" s="388"/>
      <c r="X28" s="388"/>
      <c r="Y28" s="388"/>
      <c r="Z28" s="388"/>
      <c r="AA28" s="388"/>
      <c r="AB28" s="386" t="s">
        <v>33</v>
      </c>
      <c r="AC28" s="386"/>
      <c r="AD28" s="386"/>
      <c r="AE28" s="387"/>
      <c r="AF28" s="383" t="s">
        <v>13</v>
      </c>
      <c r="AG28" s="384"/>
      <c r="AH28" s="384"/>
      <c r="AI28" s="384"/>
      <c r="AJ28" s="388" t="e">
        <f>IF(VLOOKUP($AY$2,Data,35,FALSE)=0,"-",VLOOKUP($AY$2,Data,35,FALSE))</f>
        <v>#REF!</v>
      </c>
      <c r="AK28" s="388"/>
      <c r="AL28" s="388"/>
      <c r="AM28" s="388"/>
      <c r="AN28" s="388"/>
      <c r="AO28" s="388"/>
      <c r="AP28" s="388"/>
      <c r="AQ28" s="388"/>
      <c r="AR28" s="388"/>
      <c r="AS28" s="386" t="s">
        <v>34</v>
      </c>
      <c r="AT28" s="386"/>
      <c r="AU28" s="386"/>
      <c r="AV28" s="387"/>
    </row>
    <row r="29" spans="2:48" ht="24.75" customHeight="1">
      <c r="B29" s="380" t="s">
        <v>15</v>
      </c>
      <c r="C29" s="381"/>
      <c r="D29" s="381"/>
      <c r="E29" s="381"/>
      <c r="F29" s="381"/>
      <c r="G29" s="381"/>
      <c r="H29" s="381"/>
      <c r="I29" s="381"/>
      <c r="J29" s="381"/>
      <c r="K29" s="381"/>
      <c r="L29" s="381"/>
      <c r="M29" s="381"/>
      <c r="N29" s="382"/>
      <c r="O29" s="383" t="s">
        <v>12</v>
      </c>
      <c r="P29" s="384"/>
      <c r="Q29" s="384"/>
      <c r="R29" s="384"/>
      <c r="S29" s="388" t="e">
        <f>IF(VLOOKUP($AY$2,Data,39,FALSE)=0,"-",VLOOKUP($AY$2,Data,39,FALSE))</f>
        <v>#REF!</v>
      </c>
      <c r="T29" s="388"/>
      <c r="U29" s="388"/>
      <c r="V29" s="388"/>
      <c r="W29" s="388"/>
      <c r="X29" s="388"/>
      <c r="Y29" s="388"/>
      <c r="Z29" s="388"/>
      <c r="AA29" s="388"/>
      <c r="AB29" s="386" t="s">
        <v>29</v>
      </c>
      <c r="AC29" s="386"/>
      <c r="AD29" s="386"/>
      <c r="AE29" s="387"/>
      <c r="AF29" s="383" t="s">
        <v>13</v>
      </c>
      <c r="AG29" s="384"/>
      <c r="AH29" s="384"/>
      <c r="AI29" s="384"/>
      <c r="AJ29" s="388" t="e">
        <f>IF(VLOOKUP($AY$2,Data,36,FALSE)=0,"-",VLOOKUP($AY$2,Data,36,FALSE))</f>
        <v>#REF!</v>
      </c>
      <c r="AK29" s="388"/>
      <c r="AL29" s="388"/>
      <c r="AM29" s="388"/>
      <c r="AN29" s="388"/>
      <c r="AO29" s="388"/>
      <c r="AP29" s="388"/>
      <c r="AQ29" s="388"/>
      <c r="AR29" s="388"/>
      <c r="AS29" s="386" t="s">
        <v>30</v>
      </c>
      <c r="AT29" s="386"/>
      <c r="AU29" s="386"/>
      <c r="AV29" s="387"/>
    </row>
    <row r="30" spans="2:48" ht="24.75" customHeight="1">
      <c r="B30" s="374" t="s">
        <v>18</v>
      </c>
      <c r="C30" s="375"/>
      <c r="D30" s="375"/>
      <c r="E30" s="375"/>
      <c r="F30" s="375"/>
      <c r="G30" s="375"/>
      <c r="H30" s="375"/>
      <c r="I30" s="375"/>
      <c r="J30" s="375"/>
      <c r="K30" s="375"/>
      <c r="L30" s="375"/>
      <c r="M30" s="375"/>
      <c r="N30" s="376"/>
      <c r="O30" s="366" t="s">
        <v>12</v>
      </c>
      <c r="P30" s="367"/>
      <c r="Q30" s="367"/>
      <c r="R30" s="367"/>
      <c r="S30" s="407" t="e">
        <f>IF(VLOOKUP($AY$2,Data,40,FALSE)=0,"-",VLOOKUP($AY$2,Data,40,FALSE))</f>
        <v>#REF!</v>
      </c>
      <c r="T30" s="407"/>
      <c r="U30" s="407"/>
      <c r="V30" s="407"/>
      <c r="W30" s="407"/>
      <c r="X30" s="407"/>
      <c r="Y30" s="407"/>
      <c r="Z30" s="407"/>
      <c r="AA30" s="407"/>
      <c r="AB30" s="364" t="s">
        <v>29</v>
      </c>
      <c r="AC30" s="364"/>
      <c r="AD30" s="364"/>
      <c r="AE30" s="365"/>
      <c r="AF30" s="366" t="s">
        <v>13</v>
      </c>
      <c r="AG30" s="367"/>
      <c r="AH30" s="367"/>
      <c r="AI30" s="367"/>
      <c r="AJ30" s="407" t="e">
        <f>IF(VLOOKUP($AY$2,Data,37,FALSE)=0,"-",VLOOKUP($AY$2,Data,37,FALSE))</f>
        <v>#REF!</v>
      </c>
      <c r="AK30" s="407"/>
      <c r="AL30" s="407"/>
      <c r="AM30" s="407"/>
      <c r="AN30" s="407"/>
      <c r="AO30" s="407"/>
      <c r="AP30" s="407"/>
      <c r="AQ30" s="407"/>
      <c r="AR30" s="407"/>
      <c r="AS30" s="364" t="s">
        <v>30</v>
      </c>
      <c r="AT30" s="364"/>
      <c r="AU30" s="364"/>
      <c r="AV30" s="365"/>
    </row>
    <row r="31" spans="2:48" ht="33.75" customHeight="1">
      <c r="B31" s="374" t="s">
        <v>16</v>
      </c>
      <c r="C31" s="375"/>
      <c r="D31" s="375"/>
      <c r="E31" s="375"/>
      <c r="F31" s="375"/>
      <c r="G31" s="375"/>
      <c r="H31" s="375"/>
      <c r="I31" s="375"/>
      <c r="J31" s="375"/>
      <c r="K31" s="375"/>
      <c r="L31" s="375"/>
      <c r="M31" s="375"/>
      <c r="N31" s="376"/>
      <c r="O31" s="482" t="e">
        <f>IF(VLOOKUP($AY$2,Data,41,FALSE)=0,"-",VLOOKUP($AY$2,Data,41,FALSE))</f>
        <v>#REF!</v>
      </c>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row>
    <row r="32" spans="2:48" ht="21.75" customHeight="1">
      <c r="B32" s="380" t="s">
        <v>8</v>
      </c>
      <c r="C32" s="381"/>
      <c r="D32" s="381"/>
      <c r="E32" s="381"/>
      <c r="F32" s="381"/>
      <c r="G32" s="381"/>
      <c r="H32" s="381"/>
      <c r="I32" s="381"/>
      <c r="J32" s="381"/>
      <c r="K32" s="381"/>
      <c r="L32" s="381"/>
      <c r="M32" s="381"/>
      <c r="N32" s="382"/>
      <c r="O32" s="482" t="e">
        <f>IF(VLOOKUP($AY$2,Data,42,FALSE)=0,"-",VLOOKUP($AY$2,Data,42,FALSE))</f>
        <v>#REF!</v>
      </c>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4"/>
    </row>
    <row r="33" spans="2:48" ht="18" customHeight="1">
      <c r="B33" s="335" t="s">
        <v>2</v>
      </c>
      <c r="C33" s="369"/>
      <c r="D33" s="369"/>
      <c r="E33" s="369"/>
      <c r="F33" s="369"/>
      <c r="G33" s="369"/>
      <c r="H33" s="369"/>
      <c r="I33" s="369"/>
      <c r="J33" s="369"/>
      <c r="K33" s="369"/>
      <c r="L33" s="369"/>
      <c r="M33" s="369"/>
      <c r="N33" s="370"/>
      <c r="O33" s="341" t="s">
        <v>27</v>
      </c>
      <c r="P33" s="342"/>
      <c r="Q33" s="342"/>
      <c r="R33" s="342"/>
      <c r="S33" s="342"/>
      <c r="T33" s="342"/>
      <c r="U33" s="342"/>
      <c r="V33" s="343"/>
      <c r="W33" s="478" t="e">
        <f>VLOOKUP($AY$2,Data,43,FALSE)</f>
        <v>#REF!</v>
      </c>
      <c r="X33" s="479"/>
      <c r="Y33" s="479"/>
      <c r="Z33" s="479"/>
      <c r="AA33" s="479"/>
      <c r="AB33" s="479"/>
      <c r="AC33" s="479"/>
      <c r="AD33" s="479"/>
      <c r="AE33" s="480"/>
      <c r="AF33" s="344" t="s">
        <v>28</v>
      </c>
      <c r="AG33" s="342"/>
      <c r="AH33" s="342"/>
      <c r="AI33" s="342"/>
      <c r="AJ33" s="342"/>
      <c r="AK33" s="342"/>
      <c r="AL33" s="342"/>
      <c r="AM33" s="343"/>
      <c r="AN33" s="478" t="e">
        <f>VLOOKUP($AY$2,Data,44,FALSE)</f>
        <v>#REF!</v>
      </c>
      <c r="AO33" s="479"/>
      <c r="AP33" s="479"/>
      <c r="AQ33" s="479"/>
      <c r="AR33" s="479"/>
      <c r="AS33" s="479"/>
      <c r="AT33" s="479"/>
      <c r="AU33" s="479"/>
      <c r="AV33" s="481"/>
    </row>
    <row r="34" spans="2:48" ht="18" customHeight="1">
      <c r="B34" s="371"/>
      <c r="C34" s="372"/>
      <c r="D34" s="372"/>
      <c r="E34" s="372"/>
      <c r="F34" s="372"/>
      <c r="G34" s="372"/>
      <c r="H34" s="372"/>
      <c r="I34" s="372"/>
      <c r="J34" s="372"/>
      <c r="K34" s="372"/>
      <c r="L34" s="372"/>
      <c r="M34" s="372"/>
      <c r="N34" s="373"/>
      <c r="O34" s="345" t="s">
        <v>0</v>
      </c>
      <c r="P34" s="346"/>
      <c r="Q34" s="346"/>
      <c r="R34" s="346"/>
      <c r="S34" s="346"/>
      <c r="T34" s="346"/>
      <c r="U34" s="346"/>
      <c r="V34" s="347"/>
      <c r="W34" s="485" t="e">
        <f>VLOOKUP($AY$2,Data,45,FALSE)</f>
        <v>#REF!</v>
      </c>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 customHeight="1">
      <c r="B35" s="335" t="s">
        <v>3</v>
      </c>
      <c r="C35" s="336"/>
      <c r="D35" s="336"/>
      <c r="E35" s="336"/>
      <c r="F35" s="336"/>
      <c r="G35" s="336"/>
      <c r="H35" s="336"/>
      <c r="I35" s="336"/>
      <c r="J35" s="336"/>
      <c r="K35" s="336"/>
      <c r="L35" s="336"/>
      <c r="M35" s="336"/>
      <c r="N35" s="337"/>
      <c r="O35" s="341" t="s">
        <v>27</v>
      </c>
      <c r="P35" s="342"/>
      <c r="Q35" s="342"/>
      <c r="R35" s="342"/>
      <c r="S35" s="342"/>
      <c r="T35" s="342"/>
      <c r="U35" s="342"/>
      <c r="V35" s="343"/>
      <c r="W35" s="478" t="e">
        <f>VLOOKUP($AY$2,Data,46,FALSE)</f>
        <v>#REF!</v>
      </c>
      <c r="X35" s="479"/>
      <c r="Y35" s="479"/>
      <c r="Z35" s="479"/>
      <c r="AA35" s="479"/>
      <c r="AB35" s="479"/>
      <c r="AC35" s="479"/>
      <c r="AD35" s="479"/>
      <c r="AE35" s="480"/>
      <c r="AF35" s="344" t="s">
        <v>28</v>
      </c>
      <c r="AG35" s="342"/>
      <c r="AH35" s="342"/>
      <c r="AI35" s="342"/>
      <c r="AJ35" s="342"/>
      <c r="AK35" s="342"/>
      <c r="AL35" s="342"/>
      <c r="AM35" s="343"/>
      <c r="AN35" s="478" t="e">
        <f>VLOOKUP($AY$2,Data,47,FALSE)</f>
        <v>#REF!</v>
      </c>
      <c r="AO35" s="479"/>
      <c r="AP35" s="479"/>
      <c r="AQ35" s="479"/>
      <c r="AR35" s="479"/>
      <c r="AS35" s="479"/>
      <c r="AT35" s="479"/>
      <c r="AU35" s="479"/>
      <c r="AV35" s="481"/>
    </row>
    <row r="36" spans="2:48" ht="18" customHeight="1">
      <c r="B36" s="338"/>
      <c r="C36" s="339"/>
      <c r="D36" s="339"/>
      <c r="E36" s="339"/>
      <c r="F36" s="339"/>
      <c r="G36" s="339"/>
      <c r="H36" s="339"/>
      <c r="I36" s="339"/>
      <c r="J36" s="339"/>
      <c r="K36" s="339"/>
      <c r="L36" s="339"/>
      <c r="M36" s="339"/>
      <c r="N36" s="340"/>
      <c r="O36" s="345" t="s">
        <v>0</v>
      </c>
      <c r="P36" s="346"/>
      <c r="Q36" s="346"/>
      <c r="R36" s="346"/>
      <c r="S36" s="346"/>
      <c r="T36" s="346"/>
      <c r="U36" s="346"/>
      <c r="V36" s="347"/>
      <c r="W36" s="485" t="e">
        <f>VLOOKUP($AY$2,Data,48,FALSE)</f>
        <v>#REF!</v>
      </c>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 customHeight="1">
      <c r="B37" s="351" t="s">
        <v>1</v>
      </c>
      <c r="C37" s="336"/>
      <c r="D37" s="336"/>
      <c r="E37" s="336"/>
      <c r="F37" s="336"/>
      <c r="G37" s="336"/>
      <c r="H37" s="336"/>
      <c r="I37" s="336"/>
      <c r="J37" s="336"/>
      <c r="K37" s="336"/>
      <c r="L37" s="336"/>
      <c r="M37" s="336"/>
      <c r="N37" s="337"/>
      <c r="O37" s="488" t="e">
        <f>VLOOKUP($AY$2,Data,49,FALSE)</f>
        <v>#REF!</v>
      </c>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90"/>
    </row>
    <row r="38" spans="2:48" ht="18" customHeight="1">
      <c r="B38" s="352"/>
      <c r="C38" s="353"/>
      <c r="D38" s="353"/>
      <c r="E38" s="353"/>
      <c r="F38" s="353"/>
      <c r="G38" s="353"/>
      <c r="H38" s="353"/>
      <c r="I38" s="353"/>
      <c r="J38" s="353"/>
      <c r="K38" s="353"/>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60"/>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3"/>
    </row>
    <row r="41" spans="2:48" ht="18" customHeight="1">
      <c r="B41" s="352"/>
      <c r="C41" s="353"/>
      <c r="D41" s="353"/>
      <c r="E41" s="353"/>
      <c r="F41" s="353"/>
      <c r="G41" s="353"/>
      <c r="H41" s="353"/>
      <c r="I41" s="353"/>
      <c r="J41" s="353"/>
      <c r="K41" s="353"/>
      <c r="L41" s="353"/>
      <c r="M41" s="353"/>
      <c r="N41" s="354"/>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2"/>
    </row>
    <row r="42" spans="2:48" ht="18" customHeight="1">
      <c r="B42" s="333" t="s">
        <v>20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row>
    <row r="43" spans="2:48" ht="18" customHeight="1">
      <c r="B43" s="334" t="s">
        <v>48</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sheetData>
  <sheetProtection/>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F25:AI25"/>
    <mergeCell ref="O13:AV14"/>
    <mergeCell ref="AB15:AE15"/>
    <mergeCell ref="H15:N15"/>
    <mergeCell ref="AS15:AV15"/>
    <mergeCell ref="S15:AA15"/>
    <mergeCell ref="O15:R15"/>
    <mergeCell ref="AJ15:AR15"/>
    <mergeCell ref="AS16:AV16"/>
    <mergeCell ref="AJ25:AR25"/>
    <mergeCell ref="AF26:AI26"/>
    <mergeCell ref="AS21:AV21"/>
    <mergeCell ref="AJ21:AR21"/>
    <mergeCell ref="AJ24:AR24"/>
    <mergeCell ref="AF21:AI21"/>
    <mergeCell ref="AS26:AV26"/>
    <mergeCell ref="AS25:AV25"/>
    <mergeCell ref="AS24:AV24"/>
    <mergeCell ref="AF24:AI24"/>
    <mergeCell ref="B43:AV43"/>
    <mergeCell ref="W34:AV34"/>
    <mergeCell ref="B33:N34"/>
    <mergeCell ref="B42:AV42"/>
    <mergeCell ref="B35:N36"/>
    <mergeCell ref="W36:AV36"/>
    <mergeCell ref="O37:AV37"/>
    <mergeCell ref="O38:AV38"/>
    <mergeCell ref="O34:V34"/>
    <mergeCell ref="O35:V35"/>
    <mergeCell ref="B32:N32"/>
    <mergeCell ref="O32:AV32"/>
    <mergeCell ref="AB30:AE30"/>
    <mergeCell ref="AJ29:AR29"/>
    <mergeCell ref="AF30:AI30"/>
    <mergeCell ref="AJ30:AR30"/>
    <mergeCell ref="B31:N31"/>
    <mergeCell ref="B29:N29"/>
    <mergeCell ref="AS29:AV29"/>
    <mergeCell ref="AB29:AE29"/>
    <mergeCell ref="H25:N25"/>
    <mergeCell ref="B27:N27"/>
    <mergeCell ref="B24:G26"/>
    <mergeCell ref="B28:N28"/>
    <mergeCell ref="B30:N30"/>
    <mergeCell ref="AS30:AV30"/>
    <mergeCell ref="O31:AV31"/>
    <mergeCell ref="AF27:AI27"/>
    <mergeCell ref="AJ28:AR28"/>
    <mergeCell ref="AF28:AI28"/>
    <mergeCell ref="AJ27:AR27"/>
    <mergeCell ref="O28:R28"/>
    <mergeCell ref="AB27:AE27"/>
    <mergeCell ref="O9:AV10"/>
    <mergeCell ref="AF15:AI15"/>
    <mergeCell ref="AS17:AV17"/>
    <mergeCell ref="AF16:AI16"/>
    <mergeCell ref="AF17:AI17"/>
    <mergeCell ref="O24:R24"/>
    <mergeCell ref="O25:R25"/>
    <mergeCell ref="O27:R27"/>
    <mergeCell ref="AB28:AE28"/>
    <mergeCell ref="S28:AA28"/>
    <mergeCell ref="S25:AA25"/>
    <mergeCell ref="AB25:AE25"/>
    <mergeCell ref="O39:AV39"/>
    <mergeCell ref="O36:V36"/>
    <mergeCell ref="O33:V33"/>
    <mergeCell ref="W33:AE33"/>
    <mergeCell ref="AN33:AV33"/>
    <mergeCell ref="W35:AE35"/>
    <mergeCell ref="AN35:AV35"/>
    <mergeCell ref="AF35:AM35"/>
    <mergeCell ref="B6:N6"/>
    <mergeCell ref="H19:N19"/>
    <mergeCell ref="H18:N18"/>
    <mergeCell ref="B9:N10"/>
    <mergeCell ref="B13:N14"/>
    <mergeCell ref="H16:N16"/>
    <mergeCell ref="B15:G20"/>
    <mergeCell ref="O19:R19"/>
    <mergeCell ref="AB17:AE17"/>
    <mergeCell ref="O16:R16"/>
    <mergeCell ref="O17:R17"/>
    <mergeCell ref="AB18:AE18"/>
    <mergeCell ref="T17:Z17"/>
    <mergeCell ref="AB19:AE19"/>
    <mergeCell ref="AJ18:AR18"/>
    <mergeCell ref="AF19:AI19"/>
    <mergeCell ref="AS18:AV18"/>
    <mergeCell ref="AJ20:AR20"/>
    <mergeCell ref="AJ19:AR19"/>
    <mergeCell ref="AS19:AV19"/>
    <mergeCell ref="AS20:AV20"/>
    <mergeCell ref="AF20:AI20"/>
    <mergeCell ref="AF18:AI18"/>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23.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140" t="s">
        <v>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X2" s="11" t="s">
        <v>43</v>
      </c>
      <c r="AY2" s="12">
        <v>19</v>
      </c>
    </row>
    <row r="3" spans="45:48" ht="9.75" customHeight="1">
      <c r="AS3" s="3"/>
      <c r="AT3" s="3"/>
      <c r="AU3" s="3"/>
      <c r="AV3" s="2"/>
    </row>
    <row r="4" spans="2:48" ht="15.75" customHeight="1">
      <c r="B4" s="465" t="s">
        <v>111</v>
      </c>
      <c r="C4" s="466"/>
      <c r="D4" s="466"/>
      <c r="E4" s="466"/>
      <c r="F4" s="466"/>
      <c r="G4" s="466"/>
      <c r="H4" s="466"/>
      <c r="I4" s="466"/>
      <c r="J4" s="466"/>
      <c r="K4" s="466"/>
      <c r="L4" s="466"/>
      <c r="M4" s="466"/>
      <c r="N4" s="467"/>
      <c r="O4" s="465" t="e">
        <f>VLOOKUP($AY$2,Data,3,FALSE)</f>
        <v>#REF!</v>
      </c>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7"/>
    </row>
    <row r="5" spans="2:48" ht="15.75" customHeight="1">
      <c r="B5" s="468"/>
      <c r="C5" s="469"/>
      <c r="D5" s="469"/>
      <c r="E5" s="469"/>
      <c r="F5" s="469"/>
      <c r="G5" s="469"/>
      <c r="H5" s="469"/>
      <c r="I5" s="469"/>
      <c r="J5" s="469"/>
      <c r="K5" s="469"/>
      <c r="L5" s="469"/>
      <c r="M5" s="469"/>
      <c r="N5" s="470"/>
      <c r="O5" s="468"/>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70"/>
    </row>
    <row r="6" spans="2:48" ht="23.25" customHeight="1">
      <c r="B6" s="471" t="s">
        <v>23</v>
      </c>
      <c r="C6" s="472"/>
      <c r="D6" s="472"/>
      <c r="E6" s="472"/>
      <c r="F6" s="472"/>
      <c r="G6" s="472"/>
      <c r="H6" s="472"/>
      <c r="I6" s="472"/>
      <c r="J6" s="472"/>
      <c r="K6" s="472"/>
      <c r="L6" s="472"/>
      <c r="M6" s="472"/>
      <c r="N6" s="473"/>
      <c r="O6" s="474" t="e">
        <f>VLOOKUP($AY$2,Data,4,FALSE)</f>
        <v>#REF!</v>
      </c>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6"/>
    </row>
    <row r="7" spans="2:48" ht="18" customHeight="1">
      <c r="B7" s="335" t="s">
        <v>26</v>
      </c>
      <c r="C7" s="336"/>
      <c r="D7" s="336"/>
      <c r="E7" s="336"/>
      <c r="F7" s="336"/>
      <c r="G7" s="336"/>
      <c r="H7" s="336"/>
      <c r="I7" s="336"/>
      <c r="J7" s="336"/>
      <c r="K7" s="336"/>
      <c r="L7" s="336"/>
      <c r="M7" s="336"/>
      <c r="N7" s="337"/>
      <c r="O7" s="465" t="e">
        <f>VLOOKUP($AY$2,Data,5,FALSE)&amp;VLOOKUP($AY$2,Data,6,FALSE)</f>
        <v>#REF!</v>
      </c>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7"/>
    </row>
    <row r="8" spans="2:48" ht="18" customHeight="1">
      <c r="B8" s="338"/>
      <c r="C8" s="339"/>
      <c r="D8" s="339"/>
      <c r="E8" s="339"/>
      <c r="F8" s="339"/>
      <c r="G8" s="339"/>
      <c r="H8" s="339"/>
      <c r="I8" s="339"/>
      <c r="J8" s="339"/>
      <c r="K8" s="339"/>
      <c r="L8" s="339"/>
      <c r="M8" s="339"/>
      <c r="N8" s="340"/>
      <c r="O8" s="468"/>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35" t="s">
        <v>24</v>
      </c>
      <c r="C9" s="336"/>
      <c r="D9" s="336"/>
      <c r="E9" s="336"/>
      <c r="F9" s="336"/>
      <c r="G9" s="336"/>
      <c r="H9" s="336"/>
      <c r="I9" s="336"/>
      <c r="J9" s="336"/>
      <c r="K9" s="336"/>
      <c r="L9" s="336"/>
      <c r="M9" s="336"/>
      <c r="N9" s="337"/>
      <c r="O9" s="465" t="e">
        <f>VLOOKUP($AY$2,Data,7,FALSE)</f>
        <v>#REF!</v>
      </c>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7"/>
    </row>
    <row r="10" spans="2:48" ht="17.25" customHeight="1">
      <c r="B10" s="338"/>
      <c r="C10" s="339"/>
      <c r="D10" s="339"/>
      <c r="E10" s="339"/>
      <c r="F10" s="339"/>
      <c r="G10" s="339"/>
      <c r="H10" s="339"/>
      <c r="I10" s="339"/>
      <c r="J10" s="339"/>
      <c r="K10" s="339"/>
      <c r="L10" s="339"/>
      <c r="M10" s="339"/>
      <c r="N10" s="340"/>
      <c r="O10" s="468"/>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70"/>
    </row>
    <row r="11" spans="2:48" ht="15.75" customHeight="1">
      <c r="B11" s="351" t="s">
        <v>112</v>
      </c>
      <c r="C11" s="336"/>
      <c r="D11" s="336"/>
      <c r="E11" s="336"/>
      <c r="F11" s="336"/>
      <c r="G11" s="336"/>
      <c r="H11" s="336"/>
      <c r="I11" s="336"/>
      <c r="J11" s="336"/>
      <c r="K11" s="336"/>
      <c r="L11" s="336"/>
      <c r="M11" s="336"/>
      <c r="N11" s="337"/>
      <c r="O11" s="491" t="e">
        <f>VLOOKUP($AY$2,Data,8,FALSE)</f>
        <v>#REF!</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492"/>
    </row>
    <row r="12" spans="2:48" ht="15.75" customHeight="1">
      <c r="B12" s="338"/>
      <c r="C12" s="339"/>
      <c r="D12" s="339"/>
      <c r="E12" s="339"/>
      <c r="F12" s="339"/>
      <c r="G12" s="339"/>
      <c r="H12" s="339"/>
      <c r="I12" s="339"/>
      <c r="J12" s="339"/>
      <c r="K12" s="339"/>
      <c r="L12" s="339"/>
      <c r="M12" s="339"/>
      <c r="N12" s="340"/>
      <c r="O12" s="493"/>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5"/>
    </row>
    <row r="13" spans="2:48" ht="18" customHeight="1">
      <c r="B13" s="447" t="s">
        <v>115</v>
      </c>
      <c r="C13" s="448"/>
      <c r="D13" s="448"/>
      <c r="E13" s="448"/>
      <c r="F13" s="448"/>
      <c r="G13" s="448"/>
      <c r="H13" s="448"/>
      <c r="I13" s="448"/>
      <c r="J13" s="448"/>
      <c r="K13" s="448"/>
      <c r="L13" s="448"/>
      <c r="M13" s="448"/>
      <c r="N13" s="449"/>
      <c r="O13" s="453" t="e">
        <f>VLOOKUP($AY$2,Data,2,FALSE)</f>
        <v>#REF!</v>
      </c>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5"/>
    </row>
    <row r="14" spans="2:48" ht="18" customHeight="1">
      <c r="B14" s="450"/>
      <c r="C14" s="451"/>
      <c r="D14" s="451"/>
      <c r="E14" s="451"/>
      <c r="F14" s="451"/>
      <c r="G14" s="451"/>
      <c r="H14" s="451"/>
      <c r="I14" s="451"/>
      <c r="J14" s="451"/>
      <c r="K14" s="451"/>
      <c r="L14" s="451"/>
      <c r="M14" s="451"/>
      <c r="N14" s="452"/>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8"/>
    </row>
    <row r="15" spans="2:48" ht="24.75" customHeight="1">
      <c r="B15" s="335" t="s">
        <v>9</v>
      </c>
      <c r="C15" s="336"/>
      <c r="D15" s="336"/>
      <c r="E15" s="336"/>
      <c r="F15" s="336"/>
      <c r="G15" s="444"/>
      <c r="H15" s="415" t="s">
        <v>4</v>
      </c>
      <c r="I15" s="416"/>
      <c r="J15" s="416"/>
      <c r="K15" s="416"/>
      <c r="L15" s="416"/>
      <c r="M15" s="416"/>
      <c r="N15" s="417"/>
      <c r="O15" s="366" t="s">
        <v>12</v>
      </c>
      <c r="P15" s="367"/>
      <c r="Q15" s="367"/>
      <c r="R15" s="367"/>
      <c r="S15" s="430" t="e">
        <f>IF(VLOOKUP($AY$2,Data,10,FALSE)=0,"-",VLOOKUP($AY$2,Data,10,FALSE))</f>
        <v>#REF!</v>
      </c>
      <c r="T15" s="430"/>
      <c r="U15" s="430"/>
      <c r="V15" s="430"/>
      <c r="W15" s="430"/>
      <c r="X15" s="430"/>
      <c r="Y15" s="430"/>
      <c r="Z15" s="430"/>
      <c r="AA15" s="430"/>
      <c r="AB15" s="430"/>
      <c r="AC15" s="430"/>
      <c r="AD15" s="430"/>
      <c r="AE15" s="431"/>
      <c r="AF15" s="366" t="s">
        <v>13</v>
      </c>
      <c r="AG15" s="367"/>
      <c r="AH15" s="367"/>
      <c r="AI15" s="367"/>
      <c r="AJ15" s="430" t="e">
        <f>IF(VLOOKUP($AY$2,Data,9,FALSE)=0,"-",VLOOKUP($AY$2,Data,9,FALSE))</f>
        <v>#REF!</v>
      </c>
      <c r="AK15" s="430"/>
      <c r="AL15" s="430"/>
      <c r="AM15" s="430"/>
      <c r="AN15" s="430"/>
      <c r="AO15" s="430"/>
      <c r="AP15" s="430"/>
      <c r="AQ15" s="430"/>
      <c r="AR15" s="430"/>
      <c r="AS15" s="430"/>
      <c r="AT15" s="430"/>
      <c r="AU15" s="430"/>
      <c r="AV15" s="431"/>
    </row>
    <row r="16" spans="2:48" ht="24.75" customHeight="1">
      <c r="B16" s="352"/>
      <c r="C16" s="353"/>
      <c r="D16" s="353"/>
      <c r="E16" s="353"/>
      <c r="F16" s="353"/>
      <c r="G16" s="445"/>
      <c r="H16" s="412" t="s">
        <v>5</v>
      </c>
      <c r="I16" s="413"/>
      <c r="J16" s="413"/>
      <c r="K16" s="413"/>
      <c r="L16" s="413"/>
      <c r="M16" s="413"/>
      <c r="N16" s="414"/>
      <c r="O16" s="399" t="s">
        <v>12</v>
      </c>
      <c r="P16" s="400"/>
      <c r="Q16" s="400"/>
      <c r="R16" s="400"/>
      <c r="S16" s="401" t="e">
        <f>IF(VLOOKUP($AY$2,Data,16,FALSE)=0,"-",VLOOKUP($AY$2,Data,16,FALSE))</f>
        <v>#REF!</v>
      </c>
      <c r="T16" s="401"/>
      <c r="U16" s="401"/>
      <c r="V16" s="401"/>
      <c r="W16" s="401"/>
      <c r="X16" s="401"/>
      <c r="Y16" s="401"/>
      <c r="Z16" s="401"/>
      <c r="AA16" s="401"/>
      <c r="AB16" s="402" t="s">
        <v>29</v>
      </c>
      <c r="AC16" s="402"/>
      <c r="AD16" s="402"/>
      <c r="AE16" s="403"/>
      <c r="AF16" s="399" t="s">
        <v>13</v>
      </c>
      <c r="AG16" s="400"/>
      <c r="AH16" s="400"/>
      <c r="AI16" s="400"/>
      <c r="AJ16" s="401" t="e">
        <f>IF(VLOOKUP($AY$2,Data,11,FALSE)=0,"-",VLOOKUP($AY$2,Data,11,FALSE))</f>
        <v>#REF!</v>
      </c>
      <c r="AK16" s="401"/>
      <c r="AL16" s="401"/>
      <c r="AM16" s="401"/>
      <c r="AN16" s="401"/>
      <c r="AO16" s="401"/>
      <c r="AP16" s="401"/>
      <c r="AQ16" s="401"/>
      <c r="AR16" s="401"/>
      <c r="AS16" s="402" t="s">
        <v>30</v>
      </c>
      <c r="AT16" s="402"/>
      <c r="AU16" s="402"/>
      <c r="AV16" s="403"/>
    </row>
    <row r="17" spans="2:48" ht="24.75" customHeight="1">
      <c r="B17" s="352"/>
      <c r="C17" s="353"/>
      <c r="D17" s="353"/>
      <c r="E17" s="353"/>
      <c r="F17" s="353"/>
      <c r="G17" s="445"/>
      <c r="H17" s="433" t="s">
        <v>19</v>
      </c>
      <c r="I17" s="434"/>
      <c r="J17" s="434"/>
      <c r="K17" s="434"/>
      <c r="L17" s="434"/>
      <c r="M17" s="434"/>
      <c r="N17" s="435"/>
      <c r="O17" s="419" t="s">
        <v>12</v>
      </c>
      <c r="P17" s="420"/>
      <c r="Q17" s="420"/>
      <c r="R17" s="420"/>
      <c r="S17" s="13" t="s">
        <v>44</v>
      </c>
      <c r="T17" s="477" t="e">
        <f>IF(VLOOKUP($AY$2,Data,17,FALSE)=0,"-",VLOOKUP($AY$2,Data,17,FALSE))</f>
        <v>#REF!</v>
      </c>
      <c r="U17" s="477"/>
      <c r="V17" s="477"/>
      <c r="W17" s="477"/>
      <c r="X17" s="477"/>
      <c r="Y17" s="477"/>
      <c r="Z17" s="477"/>
      <c r="AA17" s="13" t="s">
        <v>45</v>
      </c>
      <c r="AB17" s="402" t="s">
        <v>29</v>
      </c>
      <c r="AC17" s="402"/>
      <c r="AD17" s="402"/>
      <c r="AE17" s="403"/>
      <c r="AF17" s="419" t="s">
        <v>13</v>
      </c>
      <c r="AG17" s="420"/>
      <c r="AH17" s="420"/>
      <c r="AI17" s="420"/>
      <c r="AJ17" s="13" t="s">
        <v>46</v>
      </c>
      <c r="AK17" s="477" t="e">
        <f>IF(VLOOKUP($AY$2,Data,12,FALSE)=0,"-",VLOOKUP($AY$2,Data,12,FALSE))</f>
        <v>#REF!</v>
      </c>
      <c r="AL17" s="477"/>
      <c r="AM17" s="477"/>
      <c r="AN17" s="477"/>
      <c r="AO17" s="477"/>
      <c r="AP17" s="477"/>
      <c r="AQ17" s="477"/>
      <c r="AR17" s="13" t="s">
        <v>47</v>
      </c>
      <c r="AS17" s="402" t="s">
        <v>30</v>
      </c>
      <c r="AT17" s="402"/>
      <c r="AU17" s="402"/>
      <c r="AV17" s="403"/>
    </row>
    <row r="18" spans="2:48" ht="24.75" customHeight="1">
      <c r="B18" s="352"/>
      <c r="C18" s="353"/>
      <c r="D18" s="353"/>
      <c r="E18" s="353"/>
      <c r="F18" s="353"/>
      <c r="G18" s="445"/>
      <c r="H18" s="427" t="s">
        <v>6</v>
      </c>
      <c r="I18" s="428"/>
      <c r="J18" s="428"/>
      <c r="K18" s="428"/>
      <c r="L18" s="428"/>
      <c r="M18" s="428"/>
      <c r="N18" s="429"/>
      <c r="O18" s="419" t="s">
        <v>12</v>
      </c>
      <c r="P18" s="420"/>
      <c r="Q18" s="420"/>
      <c r="R18" s="420"/>
      <c r="S18" s="477" t="e">
        <f>IF(VLOOKUP($AY$2,Data,18,FALSE)=0,"-",VLOOKUP($AY$2,Data,18,FALSE))</f>
        <v>#REF!</v>
      </c>
      <c r="T18" s="477"/>
      <c r="U18" s="477"/>
      <c r="V18" s="477"/>
      <c r="W18" s="477"/>
      <c r="X18" s="477"/>
      <c r="Y18" s="477"/>
      <c r="Z18" s="477"/>
      <c r="AA18" s="477"/>
      <c r="AB18" s="425"/>
      <c r="AC18" s="425"/>
      <c r="AD18" s="425"/>
      <c r="AE18" s="426"/>
      <c r="AF18" s="419" t="s">
        <v>13</v>
      </c>
      <c r="AG18" s="420"/>
      <c r="AH18" s="420"/>
      <c r="AI18" s="420"/>
      <c r="AJ18" s="477" t="e">
        <f>IF(VLOOKUP($AY$2,Data,13,FALSE)=0,"-",VLOOKUP($AY$2,Data,13,FALSE))</f>
        <v>#REF!</v>
      </c>
      <c r="AK18" s="477"/>
      <c r="AL18" s="477"/>
      <c r="AM18" s="477"/>
      <c r="AN18" s="477"/>
      <c r="AO18" s="477"/>
      <c r="AP18" s="477"/>
      <c r="AQ18" s="477"/>
      <c r="AR18" s="477"/>
      <c r="AS18" s="425"/>
      <c r="AT18" s="425"/>
      <c r="AU18" s="425"/>
      <c r="AV18" s="426"/>
    </row>
    <row r="19" spans="2:48" ht="24.75" customHeight="1">
      <c r="B19" s="352"/>
      <c r="C19" s="353"/>
      <c r="D19" s="353"/>
      <c r="E19" s="353"/>
      <c r="F19" s="353"/>
      <c r="G19" s="445"/>
      <c r="H19" s="427" t="s">
        <v>113</v>
      </c>
      <c r="I19" s="428"/>
      <c r="J19" s="428"/>
      <c r="K19" s="428"/>
      <c r="L19" s="428"/>
      <c r="M19" s="428"/>
      <c r="N19" s="429"/>
      <c r="O19" s="419" t="s">
        <v>12</v>
      </c>
      <c r="P19" s="420"/>
      <c r="Q19" s="420"/>
      <c r="R19" s="420"/>
      <c r="S19" s="477" t="e">
        <f>IF(VLOOKUP($AY$2,Data,19,FALSE)=0,"-",VLOOKUP($AY$2,Data,19,FALSE))</f>
        <v>#REF!</v>
      </c>
      <c r="T19" s="477"/>
      <c r="U19" s="477"/>
      <c r="V19" s="477"/>
      <c r="W19" s="477"/>
      <c r="X19" s="477"/>
      <c r="Y19" s="477"/>
      <c r="Z19" s="477"/>
      <c r="AA19" s="477"/>
      <c r="AB19" s="421" t="s">
        <v>31</v>
      </c>
      <c r="AC19" s="421"/>
      <c r="AD19" s="421"/>
      <c r="AE19" s="422"/>
      <c r="AF19" s="419" t="s">
        <v>13</v>
      </c>
      <c r="AG19" s="420"/>
      <c r="AH19" s="420"/>
      <c r="AI19" s="420"/>
      <c r="AJ19" s="477" t="e">
        <f>IF(VLOOKUP($AY$2,Data,14,FALSE)=0,"-",VLOOKUP($AY$2,Data,14,FALSE))</f>
        <v>#REF!</v>
      </c>
      <c r="AK19" s="477"/>
      <c r="AL19" s="477"/>
      <c r="AM19" s="477"/>
      <c r="AN19" s="477"/>
      <c r="AO19" s="477"/>
      <c r="AP19" s="477"/>
      <c r="AQ19" s="477"/>
      <c r="AR19" s="477"/>
      <c r="AS19" s="421" t="s">
        <v>32</v>
      </c>
      <c r="AT19" s="421"/>
      <c r="AU19" s="421"/>
      <c r="AV19" s="422"/>
    </row>
    <row r="20" spans="2:48" ht="24.75" customHeight="1">
      <c r="B20" s="338"/>
      <c r="C20" s="339"/>
      <c r="D20" s="339"/>
      <c r="E20" s="339"/>
      <c r="F20" s="339"/>
      <c r="G20" s="446"/>
      <c r="H20" s="389" t="s">
        <v>114</v>
      </c>
      <c r="I20" s="390"/>
      <c r="J20" s="390"/>
      <c r="K20" s="390"/>
      <c r="L20" s="390"/>
      <c r="M20" s="390"/>
      <c r="N20" s="391"/>
      <c r="O20" s="392" t="s">
        <v>12</v>
      </c>
      <c r="P20" s="393"/>
      <c r="Q20" s="393"/>
      <c r="R20" s="393"/>
      <c r="S20" s="404" t="e">
        <f>IF(VLOOKUP($AY$2,Data,20,FALSE)=0,"-",VLOOKUP($AY$2,Data,20,FALSE))</f>
        <v>#REF!</v>
      </c>
      <c r="T20" s="404"/>
      <c r="U20" s="404"/>
      <c r="V20" s="404"/>
      <c r="W20" s="404"/>
      <c r="X20" s="404"/>
      <c r="Y20" s="404"/>
      <c r="Z20" s="404"/>
      <c r="AA20" s="404"/>
      <c r="AB20" s="405" t="s">
        <v>31</v>
      </c>
      <c r="AC20" s="405"/>
      <c r="AD20" s="405"/>
      <c r="AE20" s="406"/>
      <c r="AF20" s="392" t="s">
        <v>13</v>
      </c>
      <c r="AG20" s="393"/>
      <c r="AH20" s="393"/>
      <c r="AI20" s="393"/>
      <c r="AJ20" s="404" t="e">
        <f>IF(VLOOKUP($AY$2,Data,15,FALSE)=0,"-",VLOOKUP($AY$2,Data,15,FALSE))</f>
        <v>#REF!</v>
      </c>
      <c r="AK20" s="404"/>
      <c r="AL20" s="404"/>
      <c r="AM20" s="404"/>
      <c r="AN20" s="404"/>
      <c r="AO20" s="404"/>
      <c r="AP20" s="404"/>
      <c r="AQ20" s="404"/>
      <c r="AR20" s="404"/>
      <c r="AS20" s="405" t="s">
        <v>32</v>
      </c>
      <c r="AT20" s="405"/>
      <c r="AU20" s="405"/>
      <c r="AV20" s="406"/>
    </row>
    <row r="21" spans="2:48" ht="24.75" customHeight="1">
      <c r="B21" s="335" t="s">
        <v>10</v>
      </c>
      <c r="C21" s="394"/>
      <c r="D21" s="394"/>
      <c r="E21" s="394"/>
      <c r="F21" s="394"/>
      <c r="G21" s="423"/>
      <c r="H21" s="415" t="s">
        <v>5</v>
      </c>
      <c r="I21" s="416"/>
      <c r="J21" s="416"/>
      <c r="K21" s="416"/>
      <c r="L21" s="416"/>
      <c r="M21" s="416"/>
      <c r="N21" s="417"/>
      <c r="O21" s="366" t="s">
        <v>12</v>
      </c>
      <c r="P21" s="367"/>
      <c r="Q21" s="367"/>
      <c r="R21" s="367"/>
      <c r="S21" s="407" t="e">
        <f>IF(VLOOKUP($AY$2,Data,24,FALSE)=0,"-",VLOOKUP($AY$2,Data,24,FALSE))</f>
        <v>#REF!</v>
      </c>
      <c r="T21" s="407"/>
      <c r="U21" s="407"/>
      <c r="V21" s="407"/>
      <c r="W21" s="407"/>
      <c r="X21" s="407"/>
      <c r="Y21" s="407"/>
      <c r="Z21" s="407"/>
      <c r="AA21" s="407"/>
      <c r="AB21" s="408" t="s">
        <v>29</v>
      </c>
      <c r="AC21" s="408"/>
      <c r="AD21" s="408"/>
      <c r="AE21" s="409"/>
      <c r="AF21" s="366" t="s">
        <v>13</v>
      </c>
      <c r="AG21" s="367"/>
      <c r="AH21" s="367"/>
      <c r="AI21" s="367"/>
      <c r="AJ21" s="407" t="e">
        <f>IF(VLOOKUP($AY$2,Data,21,FALSE)=0,"-",VLOOKUP($AY$2,Data,21,FALSE))</f>
        <v>#REF!</v>
      </c>
      <c r="AK21" s="407"/>
      <c r="AL21" s="407"/>
      <c r="AM21" s="407"/>
      <c r="AN21" s="407"/>
      <c r="AO21" s="407"/>
      <c r="AP21" s="407"/>
      <c r="AQ21" s="407"/>
      <c r="AR21" s="407"/>
      <c r="AS21" s="408" t="s">
        <v>30</v>
      </c>
      <c r="AT21" s="408"/>
      <c r="AU21" s="408"/>
      <c r="AV21" s="409"/>
    </row>
    <row r="22" spans="2:48" ht="24.75" customHeight="1">
      <c r="B22" s="395"/>
      <c r="C22" s="396"/>
      <c r="D22" s="396"/>
      <c r="E22" s="396"/>
      <c r="F22" s="396"/>
      <c r="G22" s="424"/>
      <c r="H22" s="412" t="s">
        <v>113</v>
      </c>
      <c r="I22" s="413"/>
      <c r="J22" s="413"/>
      <c r="K22" s="413"/>
      <c r="L22" s="413"/>
      <c r="M22" s="413"/>
      <c r="N22" s="414"/>
      <c r="O22" s="399" t="s">
        <v>12</v>
      </c>
      <c r="P22" s="400"/>
      <c r="Q22" s="400"/>
      <c r="R22" s="400"/>
      <c r="S22" s="401" t="e">
        <f>IF(VLOOKUP($AY$2,Data,25,FALSE)=0,"-",VLOOKUP($AY$2,Data,25,FALSE))</f>
        <v>#REF!</v>
      </c>
      <c r="T22" s="401"/>
      <c r="U22" s="401"/>
      <c r="V22" s="401"/>
      <c r="W22" s="401"/>
      <c r="X22" s="401"/>
      <c r="Y22" s="401"/>
      <c r="Z22" s="401"/>
      <c r="AA22" s="401"/>
      <c r="AB22" s="402" t="s">
        <v>31</v>
      </c>
      <c r="AC22" s="402"/>
      <c r="AD22" s="402"/>
      <c r="AE22" s="403"/>
      <c r="AF22" s="399" t="s">
        <v>13</v>
      </c>
      <c r="AG22" s="400"/>
      <c r="AH22" s="400"/>
      <c r="AI22" s="400"/>
      <c r="AJ22" s="401" t="e">
        <f>IF(VLOOKUP($AY$2,Data,22,FALSE)=0,"-",VLOOKUP($AY$2,Data,22,FALSE))</f>
        <v>#REF!</v>
      </c>
      <c r="AK22" s="401"/>
      <c r="AL22" s="401"/>
      <c r="AM22" s="401"/>
      <c r="AN22" s="401"/>
      <c r="AO22" s="401"/>
      <c r="AP22" s="401"/>
      <c r="AQ22" s="401"/>
      <c r="AR22" s="401"/>
      <c r="AS22" s="402" t="s">
        <v>32</v>
      </c>
      <c r="AT22" s="402"/>
      <c r="AU22" s="402"/>
      <c r="AV22" s="403"/>
    </row>
    <row r="23" spans="2:48" ht="24.75" customHeight="1">
      <c r="B23" s="395"/>
      <c r="C23" s="396"/>
      <c r="D23" s="396"/>
      <c r="E23" s="396"/>
      <c r="F23" s="396"/>
      <c r="G23" s="424"/>
      <c r="H23" s="389" t="s">
        <v>114</v>
      </c>
      <c r="I23" s="390"/>
      <c r="J23" s="390"/>
      <c r="K23" s="390"/>
      <c r="L23" s="390"/>
      <c r="M23" s="390"/>
      <c r="N23" s="391"/>
      <c r="O23" s="392" t="s">
        <v>12</v>
      </c>
      <c r="P23" s="393"/>
      <c r="Q23" s="393"/>
      <c r="R23" s="393"/>
      <c r="S23" s="404" t="e">
        <f>IF(VLOOKUP($AY$2,Data,26,FALSE)=0,"-",VLOOKUP($AY$2,Data,26,FALSE))</f>
        <v>#REF!</v>
      </c>
      <c r="T23" s="404"/>
      <c r="U23" s="404"/>
      <c r="V23" s="404"/>
      <c r="W23" s="404"/>
      <c r="X23" s="404"/>
      <c r="Y23" s="404"/>
      <c r="Z23" s="404"/>
      <c r="AA23" s="404"/>
      <c r="AB23" s="405" t="s">
        <v>31</v>
      </c>
      <c r="AC23" s="405"/>
      <c r="AD23" s="405"/>
      <c r="AE23" s="406"/>
      <c r="AF23" s="392" t="s">
        <v>13</v>
      </c>
      <c r="AG23" s="393"/>
      <c r="AH23" s="393"/>
      <c r="AI23" s="393"/>
      <c r="AJ23" s="404" t="e">
        <f>IF(VLOOKUP($AY$2,Data,23,FALSE)=0,"-",VLOOKUP($AY$2,Data,23,FALSE))</f>
        <v>#REF!</v>
      </c>
      <c r="AK23" s="404"/>
      <c r="AL23" s="404"/>
      <c r="AM23" s="404"/>
      <c r="AN23" s="404"/>
      <c r="AO23" s="404"/>
      <c r="AP23" s="404"/>
      <c r="AQ23" s="404"/>
      <c r="AR23" s="404"/>
      <c r="AS23" s="405" t="s">
        <v>32</v>
      </c>
      <c r="AT23" s="405"/>
      <c r="AU23" s="405"/>
      <c r="AV23" s="406"/>
    </row>
    <row r="24" spans="2:48" ht="24.75" customHeight="1">
      <c r="B24" s="335" t="s">
        <v>11</v>
      </c>
      <c r="C24" s="394"/>
      <c r="D24" s="394"/>
      <c r="E24" s="394"/>
      <c r="F24" s="394"/>
      <c r="G24" s="394"/>
      <c r="H24" s="415" t="s">
        <v>5</v>
      </c>
      <c r="I24" s="416"/>
      <c r="J24" s="416"/>
      <c r="K24" s="416"/>
      <c r="L24" s="416"/>
      <c r="M24" s="416"/>
      <c r="N24" s="417"/>
      <c r="O24" s="366" t="s">
        <v>12</v>
      </c>
      <c r="P24" s="367"/>
      <c r="Q24" s="367"/>
      <c r="R24" s="367"/>
      <c r="S24" s="407" t="e">
        <f>IF(VLOOKUP($AY$2,Data,30,FALSE)=0,"-",VLOOKUP($AY$2,Data,30,FALSE))</f>
        <v>#REF!</v>
      </c>
      <c r="T24" s="407"/>
      <c r="U24" s="407"/>
      <c r="V24" s="407"/>
      <c r="W24" s="407"/>
      <c r="X24" s="407"/>
      <c r="Y24" s="407"/>
      <c r="Z24" s="407"/>
      <c r="AA24" s="407"/>
      <c r="AB24" s="408" t="s">
        <v>29</v>
      </c>
      <c r="AC24" s="408"/>
      <c r="AD24" s="408"/>
      <c r="AE24" s="409"/>
      <c r="AF24" s="366" t="s">
        <v>13</v>
      </c>
      <c r="AG24" s="367"/>
      <c r="AH24" s="367"/>
      <c r="AI24" s="367"/>
      <c r="AJ24" s="407" t="e">
        <f>IF(VLOOKUP($AY$2,Data,27,FALSE)=0,"-",VLOOKUP($AY$2,Data,27,FALSE))</f>
        <v>#REF!</v>
      </c>
      <c r="AK24" s="407"/>
      <c r="AL24" s="407"/>
      <c r="AM24" s="407"/>
      <c r="AN24" s="407"/>
      <c r="AO24" s="407"/>
      <c r="AP24" s="407"/>
      <c r="AQ24" s="407"/>
      <c r="AR24" s="407"/>
      <c r="AS24" s="408" t="s">
        <v>30</v>
      </c>
      <c r="AT24" s="408"/>
      <c r="AU24" s="408"/>
      <c r="AV24" s="409"/>
    </row>
    <row r="25" spans="2:48" ht="24.75" customHeight="1">
      <c r="B25" s="395"/>
      <c r="C25" s="396"/>
      <c r="D25" s="396"/>
      <c r="E25" s="396"/>
      <c r="F25" s="396"/>
      <c r="G25" s="396"/>
      <c r="H25" s="412" t="s">
        <v>113</v>
      </c>
      <c r="I25" s="413"/>
      <c r="J25" s="413"/>
      <c r="K25" s="413"/>
      <c r="L25" s="413"/>
      <c r="M25" s="413"/>
      <c r="N25" s="414"/>
      <c r="O25" s="399" t="s">
        <v>12</v>
      </c>
      <c r="P25" s="400"/>
      <c r="Q25" s="400"/>
      <c r="R25" s="400"/>
      <c r="S25" s="401" t="e">
        <f>IF(VLOOKUP($AY$2,Data,31,FALSE)=0,"-",VLOOKUP($AY$2,Data,31,FALSE))</f>
        <v>#REF!</v>
      </c>
      <c r="T25" s="401"/>
      <c r="U25" s="401"/>
      <c r="V25" s="401"/>
      <c r="W25" s="401"/>
      <c r="X25" s="401"/>
      <c r="Y25" s="401"/>
      <c r="Z25" s="401"/>
      <c r="AA25" s="401"/>
      <c r="AB25" s="402" t="s">
        <v>31</v>
      </c>
      <c r="AC25" s="402"/>
      <c r="AD25" s="402"/>
      <c r="AE25" s="403"/>
      <c r="AF25" s="399" t="s">
        <v>13</v>
      </c>
      <c r="AG25" s="400"/>
      <c r="AH25" s="400"/>
      <c r="AI25" s="400"/>
      <c r="AJ25" s="401" t="e">
        <f>IF(VLOOKUP($AY$2,Data,28,FALSE)=0,"-",VLOOKUP($AY$2,Data,28,FALSE))</f>
        <v>#REF!</v>
      </c>
      <c r="AK25" s="401"/>
      <c r="AL25" s="401"/>
      <c r="AM25" s="401"/>
      <c r="AN25" s="401"/>
      <c r="AO25" s="401"/>
      <c r="AP25" s="401"/>
      <c r="AQ25" s="401"/>
      <c r="AR25" s="401"/>
      <c r="AS25" s="402" t="s">
        <v>32</v>
      </c>
      <c r="AT25" s="402"/>
      <c r="AU25" s="402"/>
      <c r="AV25" s="403"/>
    </row>
    <row r="26" spans="2:48" ht="24.75" customHeight="1">
      <c r="B26" s="397"/>
      <c r="C26" s="398"/>
      <c r="D26" s="398"/>
      <c r="E26" s="398"/>
      <c r="F26" s="398"/>
      <c r="G26" s="398"/>
      <c r="H26" s="389" t="s">
        <v>114</v>
      </c>
      <c r="I26" s="390"/>
      <c r="J26" s="390"/>
      <c r="K26" s="390"/>
      <c r="L26" s="390"/>
      <c r="M26" s="390"/>
      <c r="N26" s="391"/>
      <c r="O26" s="392" t="s">
        <v>12</v>
      </c>
      <c r="P26" s="393"/>
      <c r="Q26" s="393"/>
      <c r="R26" s="393"/>
      <c r="S26" s="404" t="e">
        <f>IF(VLOOKUP($AY$2,Data,32,FALSE)=0,"-",VLOOKUP($AY$2,Data,32,FALSE))</f>
        <v>#REF!</v>
      </c>
      <c r="T26" s="404"/>
      <c r="U26" s="404"/>
      <c r="V26" s="404"/>
      <c r="W26" s="404"/>
      <c r="X26" s="404"/>
      <c r="Y26" s="404"/>
      <c r="Z26" s="404"/>
      <c r="AA26" s="404"/>
      <c r="AB26" s="405" t="s">
        <v>31</v>
      </c>
      <c r="AC26" s="405"/>
      <c r="AD26" s="405"/>
      <c r="AE26" s="406"/>
      <c r="AF26" s="392" t="s">
        <v>13</v>
      </c>
      <c r="AG26" s="393"/>
      <c r="AH26" s="393"/>
      <c r="AI26" s="393"/>
      <c r="AJ26" s="404" t="e">
        <f>IF(VLOOKUP($AY$2,Data,29,FALSE)=0,"-",VLOOKUP($AY$2,Data,29,FALSE))</f>
        <v>#REF!</v>
      </c>
      <c r="AK26" s="404"/>
      <c r="AL26" s="404"/>
      <c r="AM26" s="404"/>
      <c r="AN26" s="404"/>
      <c r="AO26" s="404"/>
      <c r="AP26" s="404"/>
      <c r="AQ26" s="404"/>
      <c r="AR26" s="404"/>
      <c r="AS26" s="405" t="s">
        <v>32</v>
      </c>
      <c r="AT26" s="405"/>
      <c r="AU26" s="405"/>
      <c r="AV26" s="406"/>
    </row>
    <row r="27" spans="2:48" ht="24.75" customHeight="1">
      <c r="B27" s="380" t="s">
        <v>7</v>
      </c>
      <c r="C27" s="381"/>
      <c r="D27" s="381"/>
      <c r="E27" s="381"/>
      <c r="F27" s="381"/>
      <c r="G27" s="381"/>
      <c r="H27" s="381"/>
      <c r="I27" s="381"/>
      <c r="J27" s="381"/>
      <c r="K27" s="381"/>
      <c r="L27" s="381"/>
      <c r="M27" s="381"/>
      <c r="N27" s="382"/>
      <c r="O27" s="383" t="s">
        <v>12</v>
      </c>
      <c r="P27" s="384"/>
      <c r="Q27" s="384"/>
      <c r="R27" s="384"/>
      <c r="S27" s="388" t="e">
        <f>IF(VLOOKUP($AY$2,Data,34,FALSE)=0,"-",VLOOKUP($AY$2,Data,34,FALSE))</f>
        <v>#REF!</v>
      </c>
      <c r="T27" s="388"/>
      <c r="U27" s="388"/>
      <c r="V27" s="388"/>
      <c r="W27" s="388"/>
      <c r="X27" s="388"/>
      <c r="Y27" s="388"/>
      <c r="Z27" s="388"/>
      <c r="AA27" s="388"/>
      <c r="AB27" s="386" t="s">
        <v>29</v>
      </c>
      <c r="AC27" s="386"/>
      <c r="AD27" s="386"/>
      <c r="AE27" s="387"/>
      <c r="AF27" s="383" t="s">
        <v>13</v>
      </c>
      <c r="AG27" s="384"/>
      <c r="AH27" s="384"/>
      <c r="AI27" s="384"/>
      <c r="AJ27" s="388" t="e">
        <f>IF(VLOOKUP($AY$2,Data,33,FALSE)=0,"-",VLOOKUP($AY$2,Data,33,FALSE))</f>
        <v>#REF!</v>
      </c>
      <c r="AK27" s="388"/>
      <c r="AL27" s="388"/>
      <c r="AM27" s="388"/>
      <c r="AN27" s="388"/>
      <c r="AO27" s="388"/>
      <c r="AP27" s="388"/>
      <c r="AQ27" s="388"/>
      <c r="AR27" s="388"/>
      <c r="AS27" s="386" t="s">
        <v>30</v>
      </c>
      <c r="AT27" s="386"/>
      <c r="AU27" s="386"/>
      <c r="AV27" s="387"/>
    </row>
    <row r="28" spans="2:48" ht="24.75" customHeight="1">
      <c r="B28" s="380" t="s">
        <v>14</v>
      </c>
      <c r="C28" s="381"/>
      <c r="D28" s="381"/>
      <c r="E28" s="381"/>
      <c r="F28" s="381"/>
      <c r="G28" s="381"/>
      <c r="H28" s="381"/>
      <c r="I28" s="381"/>
      <c r="J28" s="381"/>
      <c r="K28" s="381"/>
      <c r="L28" s="381"/>
      <c r="M28" s="381"/>
      <c r="N28" s="382"/>
      <c r="O28" s="383" t="s">
        <v>12</v>
      </c>
      <c r="P28" s="384"/>
      <c r="Q28" s="384"/>
      <c r="R28" s="384"/>
      <c r="S28" s="388" t="e">
        <f>IF(VLOOKUP($AY$2,Data,38,FALSE)=0,"-",VLOOKUP($AY$2,Data,38,FALSE))</f>
        <v>#REF!</v>
      </c>
      <c r="T28" s="388"/>
      <c r="U28" s="388"/>
      <c r="V28" s="388"/>
      <c r="W28" s="388"/>
      <c r="X28" s="388"/>
      <c r="Y28" s="388"/>
      <c r="Z28" s="388"/>
      <c r="AA28" s="388"/>
      <c r="AB28" s="386" t="s">
        <v>33</v>
      </c>
      <c r="AC28" s="386"/>
      <c r="AD28" s="386"/>
      <c r="AE28" s="387"/>
      <c r="AF28" s="383" t="s">
        <v>13</v>
      </c>
      <c r="AG28" s="384"/>
      <c r="AH28" s="384"/>
      <c r="AI28" s="384"/>
      <c r="AJ28" s="388" t="e">
        <f>IF(VLOOKUP($AY$2,Data,35,FALSE)=0,"-",VLOOKUP($AY$2,Data,35,FALSE))</f>
        <v>#REF!</v>
      </c>
      <c r="AK28" s="388"/>
      <c r="AL28" s="388"/>
      <c r="AM28" s="388"/>
      <c r="AN28" s="388"/>
      <c r="AO28" s="388"/>
      <c r="AP28" s="388"/>
      <c r="AQ28" s="388"/>
      <c r="AR28" s="388"/>
      <c r="AS28" s="386" t="s">
        <v>34</v>
      </c>
      <c r="AT28" s="386"/>
      <c r="AU28" s="386"/>
      <c r="AV28" s="387"/>
    </row>
    <row r="29" spans="2:48" ht="24.75" customHeight="1">
      <c r="B29" s="380" t="s">
        <v>15</v>
      </c>
      <c r="C29" s="381"/>
      <c r="D29" s="381"/>
      <c r="E29" s="381"/>
      <c r="F29" s="381"/>
      <c r="G29" s="381"/>
      <c r="H29" s="381"/>
      <c r="I29" s="381"/>
      <c r="J29" s="381"/>
      <c r="K29" s="381"/>
      <c r="L29" s="381"/>
      <c r="M29" s="381"/>
      <c r="N29" s="382"/>
      <c r="O29" s="383" t="s">
        <v>12</v>
      </c>
      <c r="P29" s="384"/>
      <c r="Q29" s="384"/>
      <c r="R29" s="384"/>
      <c r="S29" s="388" t="e">
        <f>IF(VLOOKUP($AY$2,Data,39,FALSE)=0,"-",VLOOKUP($AY$2,Data,39,FALSE))</f>
        <v>#REF!</v>
      </c>
      <c r="T29" s="388"/>
      <c r="U29" s="388"/>
      <c r="V29" s="388"/>
      <c r="W29" s="388"/>
      <c r="X29" s="388"/>
      <c r="Y29" s="388"/>
      <c r="Z29" s="388"/>
      <c r="AA29" s="388"/>
      <c r="AB29" s="386" t="s">
        <v>29</v>
      </c>
      <c r="AC29" s="386"/>
      <c r="AD29" s="386"/>
      <c r="AE29" s="387"/>
      <c r="AF29" s="383" t="s">
        <v>13</v>
      </c>
      <c r="AG29" s="384"/>
      <c r="AH29" s="384"/>
      <c r="AI29" s="384"/>
      <c r="AJ29" s="388" t="e">
        <f>IF(VLOOKUP($AY$2,Data,36,FALSE)=0,"-",VLOOKUP($AY$2,Data,36,FALSE))</f>
        <v>#REF!</v>
      </c>
      <c r="AK29" s="388"/>
      <c r="AL29" s="388"/>
      <c r="AM29" s="388"/>
      <c r="AN29" s="388"/>
      <c r="AO29" s="388"/>
      <c r="AP29" s="388"/>
      <c r="AQ29" s="388"/>
      <c r="AR29" s="388"/>
      <c r="AS29" s="386" t="s">
        <v>30</v>
      </c>
      <c r="AT29" s="386"/>
      <c r="AU29" s="386"/>
      <c r="AV29" s="387"/>
    </row>
    <row r="30" spans="2:48" ht="24.75" customHeight="1">
      <c r="B30" s="374" t="s">
        <v>18</v>
      </c>
      <c r="C30" s="375"/>
      <c r="D30" s="375"/>
      <c r="E30" s="375"/>
      <c r="F30" s="375"/>
      <c r="G30" s="375"/>
      <c r="H30" s="375"/>
      <c r="I30" s="375"/>
      <c r="J30" s="375"/>
      <c r="K30" s="375"/>
      <c r="L30" s="375"/>
      <c r="M30" s="375"/>
      <c r="N30" s="376"/>
      <c r="O30" s="366" t="s">
        <v>12</v>
      </c>
      <c r="P30" s="367"/>
      <c r="Q30" s="367"/>
      <c r="R30" s="367"/>
      <c r="S30" s="407" t="e">
        <f>IF(VLOOKUP($AY$2,Data,40,FALSE)=0,"-",VLOOKUP($AY$2,Data,40,FALSE))</f>
        <v>#REF!</v>
      </c>
      <c r="T30" s="407"/>
      <c r="U30" s="407"/>
      <c r="V30" s="407"/>
      <c r="W30" s="407"/>
      <c r="X30" s="407"/>
      <c r="Y30" s="407"/>
      <c r="Z30" s="407"/>
      <c r="AA30" s="407"/>
      <c r="AB30" s="364" t="s">
        <v>29</v>
      </c>
      <c r="AC30" s="364"/>
      <c r="AD30" s="364"/>
      <c r="AE30" s="365"/>
      <c r="AF30" s="366" t="s">
        <v>13</v>
      </c>
      <c r="AG30" s="367"/>
      <c r="AH30" s="367"/>
      <c r="AI30" s="367"/>
      <c r="AJ30" s="407" t="e">
        <f>IF(VLOOKUP($AY$2,Data,37,FALSE)=0,"-",VLOOKUP($AY$2,Data,37,FALSE))</f>
        <v>#REF!</v>
      </c>
      <c r="AK30" s="407"/>
      <c r="AL30" s="407"/>
      <c r="AM30" s="407"/>
      <c r="AN30" s="407"/>
      <c r="AO30" s="407"/>
      <c r="AP30" s="407"/>
      <c r="AQ30" s="407"/>
      <c r="AR30" s="407"/>
      <c r="AS30" s="364" t="s">
        <v>30</v>
      </c>
      <c r="AT30" s="364"/>
      <c r="AU30" s="364"/>
      <c r="AV30" s="365"/>
    </row>
    <row r="31" spans="2:48" ht="33.75" customHeight="1">
      <c r="B31" s="374" t="s">
        <v>16</v>
      </c>
      <c r="C31" s="375"/>
      <c r="D31" s="375"/>
      <c r="E31" s="375"/>
      <c r="F31" s="375"/>
      <c r="G31" s="375"/>
      <c r="H31" s="375"/>
      <c r="I31" s="375"/>
      <c r="J31" s="375"/>
      <c r="K31" s="375"/>
      <c r="L31" s="375"/>
      <c r="M31" s="375"/>
      <c r="N31" s="376"/>
      <c r="O31" s="482" t="e">
        <f>IF(VLOOKUP($AY$2,Data,41,FALSE)=0,"-",VLOOKUP($AY$2,Data,41,FALSE))</f>
        <v>#REF!</v>
      </c>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row>
    <row r="32" spans="2:48" ht="21.75" customHeight="1">
      <c r="B32" s="380" t="s">
        <v>8</v>
      </c>
      <c r="C32" s="381"/>
      <c r="D32" s="381"/>
      <c r="E32" s="381"/>
      <c r="F32" s="381"/>
      <c r="G32" s="381"/>
      <c r="H32" s="381"/>
      <c r="I32" s="381"/>
      <c r="J32" s="381"/>
      <c r="K32" s="381"/>
      <c r="L32" s="381"/>
      <c r="M32" s="381"/>
      <c r="N32" s="382"/>
      <c r="O32" s="482" t="e">
        <f>IF(VLOOKUP($AY$2,Data,42,FALSE)=0,"-",VLOOKUP($AY$2,Data,42,FALSE))</f>
        <v>#REF!</v>
      </c>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4"/>
    </row>
    <row r="33" spans="2:48" ht="18" customHeight="1">
      <c r="B33" s="335" t="s">
        <v>2</v>
      </c>
      <c r="C33" s="369"/>
      <c r="D33" s="369"/>
      <c r="E33" s="369"/>
      <c r="F33" s="369"/>
      <c r="G33" s="369"/>
      <c r="H33" s="369"/>
      <c r="I33" s="369"/>
      <c r="J33" s="369"/>
      <c r="K33" s="369"/>
      <c r="L33" s="369"/>
      <c r="M33" s="369"/>
      <c r="N33" s="370"/>
      <c r="O33" s="341" t="s">
        <v>27</v>
      </c>
      <c r="P33" s="342"/>
      <c r="Q33" s="342"/>
      <c r="R33" s="342"/>
      <c r="S33" s="342"/>
      <c r="T33" s="342"/>
      <c r="U33" s="342"/>
      <c r="V33" s="343"/>
      <c r="W33" s="478" t="e">
        <f>VLOOKUP($AY$2,Data,43,FALSE)</f>
        <v>#REF!</v>
      </c>
      <c r="X33" s="479"/>
      <c r="Y33" s="479"/>
      <c r="Z33" s="479"/>
      <c r="AA33" s="479"/>
      <c r="AB33" s="479"/>
      <c r="AC33" s="479"/>
      <c r="AD33" s="479"/>
      <c r="AE33" s="480"/>
      <c r="AF33" s="344" t="s">
        <v>28</v>
      </c>
      <c r="AG33" s="342"/>
      <c r="AH33" s="342"/>
      <c r="AI33" s="342"/>
      <c r="AJ33" s="342"/>
      <c r="AK33" s="342"/>
      <c r="AL33" s="342"/>
      <c r="AM33" s="343"/>
      <c r="AN33" s="478" t="e">
        <f>VLOOKUP($AY$2,Data,44,FALSE)</f>
        <v>#REF!</v>
      </c>
      <c r="AO33" s="479"/>
      <c r="AP33" s="479"/>
      <c r="AQ33" s="479"/>
      <c r="AR33" s="479"/>
      <c r="AS33" s="479"/>
      <c r="AT33" s="479"/>
      <c r="AU33" s="479"/>
      <c r="AV33" s="481"/>
    </row>
    <row r="34" spans="2:48" ht="18" customHeight="1">
      <c r="B34" s="371"/>
      <c r="C34" s="372"/>
      <c r="D34" s="372"/>
      <c r="E34" s="372"/>
      <c r="F34" s="372"/>
      <c r="G34" s="372"/>
      <c r="H34" s="372"/>
      <c r="I34" s="372"/>
      <c r="J34" s="372"/>
      <c r="K34" s="372"/>
      <c r="L34" s="372"/>
      <c r="M34" s="372"/>
      <c r="N34" s="373"/>
      <c r="O34" s="345" t="s">
        <v>0</v>
      </c>
      <c r="P34" s="346"/>
      <c r="Q34" s="346"/>
      <c r="R34" s="346"/>
      <c r="S34" s="346"/>
      <c r="T34" s="346"/>
      <c r="U34" s="346"/>
      <c r="V34" s="347"/>
      <c r="W34" s="485" t="e">
        <f>VLOOKUP($AY$2,Data,45,FALSE)</f>
        <v>#REF!</v>
      </c>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 customHeight="1">
      <c r="B35" s="335" t="s">
        <v>3</v>
      </c>
      <c r="C35" s="336"/>
      <c r="D35" s="336"/>
      <c r="E35" s="336"/>
      <c r="F35" s="336"/>
      <c r="G35" s="336"/>
      <c r="H35" s="336"/>
      <c r="I35" s="336"/>
      <c r="J35" s="336"/>
      <c r="K35" s="336"/>
      <c r="L35" s="336"/>
      <c r="M35" s="336"/>
      <c r="N35" s="337"/>
      <c r="O35" s="341" t="s">
        <v>27</v>
      </c>
      <c r="P35" s="342"/>
      <c r="Q35" s="342"/>
      <c r="R35" s="342"/>
      <c r="S35" s="342"/>
      <c r="T35" s="342"/>
      <c r="U35" s="342"/>
      <c r="V35" s="343"/>
      <c r="W35" s="478" t="e">
        <f>VLOOKUP($AY$2,Data,46,FALSE)</f>
        <v>#REF!</v>
      </c>
      <c r="X35" s="479"/>
      <c r="Y35" s="479"/>
      <c r="Z35" s="479"/>
      <c r="AA35" s="479"/>
      <c r="AB35" s="479"/>
      <c r="AC35" s="479"/>
      <c r="AD35" s="479"/>
      <c r="AE35" s="480"/>
      <c r="AF35" s="344" t="s">
        <v>28</v>
      </c>
      <c r="AG35" s="342"/>
      <c r="AH35" s="342"/>
      <c r="AI35" s="342"/>
      <c r="AJ35" s="342"/>
      <c r="AK35" s="342"/>
      <c r="AL35" s="342"/>
      <c r="AM35" s="343"/>
      <c r="AN35" s="478" t="e">
        <f>VLOOKUP($AY$2,Data,47,FALSE)</f>
        <v>#REF!</v>
      </c>
      <c r="AO35" s="479"/>
      <c r="AP35" s="479"/>
      <c r="AQ35" s="479"/>
      <c r="AR35" s="479"/>
      <c r="AS35" s="479"/>
      <c r="AT35" s="479"/>
      <c r="AU35" s="479"/>
      <c r="AV35" s="481"/>
    </row>
    <row r="36" spans="2:48" ht="18" customHeight="1">
      <c r="B36" s="338"/>
      <c r="C36" s="339"/>
      <c r="D36" s="339"/>
      <c r="E36" s="339"/>
      <c r="F36" s="339"/>
      <c r="G36" s="339"/>
      <c r="H36" s="339"/>
      <c r="I36" s="339"/>
      <c r="J36" s="339"/>
      <c r="K36" s="339"/>
      <c r="L36" s="339"/>
      <c r="M36" s="339"/>
      <c r="N36" s="340"/>
      <c r="O36" s="345" t="s">
        <v>0</v>
      </c>
      <c r="P36" s="346"/>
      <c r="Q36" s="346"/>
      <c r="R36" s="346"/>
      <c r="S36" s="346"/>
      <c r="T36" s="346"/>
      <c r="U36" s="346"/>
      <c r="V36" s="347"/>
      <c r="W36" s="485" t="e">
        <f>VLOOKUP($AY$2,Data,48,FALSE)</f>
        <v>#REF!</v>
      </c>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 customHeight="1">
      <c r="B37" s="351" t="s">
        <v>1</v>
      </c>
      <c r="C37" s="336"/>
      <c r="D37" s="336"/>
      <c r="E37" s="336"/>
      <c r="F37" s="336"/>
      <c r="G37" s="336"/>
      <c r="H37" s="336"/>
      <c r="I37" s="336"/>
      <c r="J37" s="336"/>
      <c r="K37" s="336"/>
      <c r="L37" s="336"/>
      <c r="M37" s="336"/>
      <c r="N37" s="337"/>
      <c r="O37" s="488" t="e">
        <f>VLOOKUP($AY$2,Data,49,FALSE)</f>
        <v>#REF!</v>
      </c>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90"/>
    </row>
    <row r="38" spans="2:48" ht="18" customHeight="1">
      <c r="B38" s="352"/>
      <c r="C38" s="353"/>
      <c r="D38" s="353"/>
      <c r="E38" s="353"/>
      <c r="F38" s="353"/>
      <c r="G38" s="353"/>
      <c r="H38" s="353"/>
      <c r="I38" s="353"/>
      <c r="J38" s="353"/>
      <c r="K38" s="353"/>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60"/>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3"/>
    </row>
    <row r="41" spans="2:48" ht="18" customHeight="1">
      <c r="B41" s="352"/>
      <c r="C41" s="353"/>
      <c r="D41" s="353"/>
      <c r="E41" s="353"/>
      <c r="F41" s="353"/>
      <c r="G41" s="353"/>
      <c r="H41" s="353"/>
      <c r="I41" s="353"/>
      <c r="J41" s="353"/>
      <c r="K41" s="353"/>
      <c r="L41" s="353"/>
      <c r="M41" s="353"/>
      <c r="N41" s="354"/>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2"/>
    </row>
    <row r="42" spans="2:48" ht="18" customHeight="1">
      <c r="B42" s="333" t="s">
        <v>20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row>
    <row r="43" spans="2:48" ht="18" customHeight="1">
      <c r="B43" s="334" t="s">
        <v>48</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sheetData>
  <sheetProtection/>
  <mergeCells count="154">
    <mergeCell ref="H26:N26"/>
    <mergeCell ref="S24:AA24"/>
    <mergeCell ref="H24:N24"/>
    <mergeCell ref="O22:R22"/>
    <mergeCell ref="S25:AA25"/>
    <mergeCell ref="O24:R24"/>
    <mergeCell ref="H22:N22"/>
    <mergeCell ref="AB18:AE18"/>
    <mergeCell ref="AS16:AV16"/>
    <mergeCell ref="B21:G23"/>
    <mergeCell ref="O23:R23"/>
    <mergeCell ref="S23:AA23"/>
    <mergeCell ref="AB21:AE21"/>
    <mergeCell ref="AB22:AE22"/>
    <mergeCell ref="H23:N23"/>
    <mergeCell ref="AK17:AQ17"/>
    <mergeCell ref="AF22:AI22"/>
    <mergeCell ref="B6:N6"/>
    <mergeCell ref="O16:R16"/>
    <mergeCell ref="O17:R17"/>
    <mergeCell ref="O6:AV6"/>
    <mergeCell ref="AB16:AE16"/>
    <mergeCell ref="AS15:AV15"/>
    <mergeCell ref="AF15:AI15"/>
    <mergeCell ref="AF16:AI16"/>
    <mergeCell ref="AF17:AI17"/>
    <mergeCell ref="H17:N17"/>
    <mergeCell ref="O31:AV31"/>
    <mergeCell ref="AB23:AE23"/>
    <mergeCell ref="AS22:AV22"/>
    <mergeCell ref="AS26:AV26"/>
    <mergeCell ref="AJ23:AR23"/>
    <mergeCell ref="AJ24:AR24"/>
    <mergeCell ref="O26:R26"/>
    <mergeCell ref="S28:AA28"/>
    <mergeCell ref="AJ26:AR26"/>
    <mergeCell ref="AF29:AI29"/>
    <mergeCell ref="O30:R30"/>
    <mergeCell ref="O25:R25"/>
    <mergeCell ref="AB24:AE24"/>
    <mergeCell ref="O20:R20"/>
    <mergeCell ref="O21:R21"/>
    <mergeCell ref="AB27:AE27"/>
    <mergeCell ref="AB28:AE28"/>
    <mergeCell ref="AB29:AE29"/>
    <mergeCell ref="O36:V36"/>
    <mergeCell ref="O35:V35"/>
    <mergeCell ref="AF28:AI28"/>
    <mergeCell ref="O32:AV32"/>
    <mergeCell ref="AS30:AV30"/>
    <mergeCell ref="W36:AV36"/>
    <mergeCell ref="S30:AA30"/>
    <mergeCell ref="AF30:AI30"/>
    <mergeCell ref="AB30:AE30"/>
    <mergeCell ref="AJ30:AR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8:AV18"/>
    <mergeCell ref="AJ18:AR18"/>
    <mergeCell ref="S21:AA21"/>
    <mergeCell ref="AJ22:AR22"/>
    <mergeCell ref="AF18:AI18"/>
    <mergeCell ref="AF19:AI19"/>
    <mergeCell ref="AS21:AV21"/>
    <mergeCell ref="AF20:AI20"/>
    <mergeCell ref="AS20:AV20"/>
    <mergeCell ref="AJ20:AR20"/>
    <mergeCell ref="W35:AE35"/>
    <mergeCell ref="AF33:AM33"/>
    <mergeCell ref="AF23:AI23"/>
    <mergeCell ref="AF24:AI24"/>
    <mergeCell ref="AF25:AI25"/>
    <mergeCell ref="AF27:AI27"/>
    <mergeCell ref="S29:AA29"/>
    <mergeCell ref="AB26:AE26"/>
    <mergeCell ref="AJ27:AR27"/>
    <mergeCell ref="AF26:AI26"/>
    <mergeCell ref="AS17:AV17"/>
    <mergeCell ref="AB17:AE17"/>
    <mergeCell ref="W33:AE33"/>
    <mergeCell ref="AN33:AV33"/>
    <mergeCell ref="AS28:AV28"/>
    <mergeCell ref="AS29:AV29"/>
    <mergeCell ref="S18:AA18"/>
    <mergeCell ref="AB20:AE20"/>
    <mergeCell ref="AB19:AE19"/>
    <mergeCell ref="S27:AA27"/>
    <mergeCell ref="AS19:AV19"/>
    <mergeCell ref="AB25:AE25"/>
    <mergeCell ref="AJ19:AR19"/>
    <mergeCell ref="S19:AA19"/>
    <mergeCell ref="S22:AA22"/>
    <mergeCell ref="AJ21:AR21"/>
    <mergeCell ref="AS24:AV24"/>
    <mergeCell ref="AS23:AV23"/>
    <mergeCell ref="AS25:AV25"/>
    <mergeCell ref="AJ16:AR16"/>
    <mergeCell ref="S16:AA16"/>
    <mergeCell ref="B32:N32"/>
    <mergeCell ref="AF21:AI21"/>
    <mergeCell ref="H21:N21"/>
    <mergeCell ref="AJ29:AR29"/>
    <mergeCell ref="H19:N19"/>
    <mergeCell ref="B31:N31"/>
    <mergeCell ref="O28:R28"/>
    <mergeCell ref="O29:R29"/>
    <mergeCell ref="O41:AV41"/>
    <mergeCell ref="B37:N41"/>
    <mergeCell ref="O40:AV40"/>
    <mergeCell ref="S20:AA20"/>
    <mergeCell ref="AS27:AV27"/>
    <mergeCell ref="S26:AA26"/>
    <mergeCell ref="B15:G20"/>
    <mergeCell ref="O19:R19"/>
    <mergeCell ref="H20:N20"/>
    <mergeCell ref="AJ15:AR15"/>
    <mergeCell ref="H16:N16"/>
    <mergeCell ref="B9:N10"/>
    <mergeCell ref="AB15:AE15"/>
    <mergeCell ref="T17:Z17"/>
    <mergeCell ref="O9:AV10"/>
    <mergeCell ref="B13:N14"/>
    <mergeCell ref="O13:AV14"/>
    <mergeCell ref="H15:N15"/>
    <mergeCell ref="S15:AA15"/>
    <mergeCell ref="O15:R15"/>
    <mergeCell ref="B11:N12"/>
    <mergeCell ref="O11:AV12"/>
    <mergeCell ref="O27:R27"/>
    <mergeCell ref="B2:AV2"/>
    <mergeCell ref="B7:N8"/>
    <mergeCell ref="B4:N5"/>
    <mergeCell ref="O7:AV8"/>
    <mergeCell ref="O4:AV5"/>
    <mergeCell ref="H18:N18"/>
    <mergeCell ref="O18:R18"/>
  </mergeCells>
  <printOptions horizontalCentered="1"/>
  <pageMargins left="0.3937007874015748" right="0.3937007874015748" top="0.41" bottom="0.26" header="0.35" footer="0.24"/>
  <pageSetup horizontalDpi="600" verticalDpi="600" orientation="portrait" paperSize="9" scale="98" r:id="rId1"/>
</worksheet>
</file>

<file path=xl/worksheets/sheet24.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140" t="s">
        <v>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X2" s="11" t="s">
        <v>43</v>
      </c>
      <c r="AY2" s="12">
        <v>20</v>
      </c>
    </row>
    <row r="3" spans="45:48" ht="9.75" customHeight="1">
      <c r="AS3" s="3"/>
      <c r="AT3" s="3"/>
      <c r="AU3" s="3"/>
      <c r="AV3" s="2"/>
    </row>
    <row r="4" spans="2:48" ht="15.75" customHeight="1">
      <c r="B4" s="465" t="s">
        <v>111</v>
      </c>
      <c r="C4" s="466"/>
      <c r="D4" s="466"/>
      <c r="E4" s="466"/>
      <c r="F4" s="466"/>
      <c r="G4" s="466"/>
      <c r="H4" s="466"/>
      <c r="I4" s="466"/>
      <c r="J4" s="466"/>
      <c r="K4" s="466"/>
      <c r="L4" s="466"/>
      <c r="M4" s="466"/>
      <c r="N4" s="467"/>
      <c r="O4" s="465" t="e">
        <f>VLOOKUP($AY$2,Data,3,FALSE)</f>
        <v>#REF!</v>
      </c>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7"/>
    </row>
    <row r="5" spans="2:48" ht="15.75" customHeight="1">
      <c r="B5" s="468"/>
      <c r="C5" s="469"/>
      <c r="D5" s="469"/>
      <c r="E5" s="469"/>
      <c r="F5" s="469"/>
      <c r="G5" s="469"/>
      <c r="H5" s="469"/>
      <c r="I5" s="469"/>
      <c r="J5" s="469"/>
      <c r="K5" s="469"/>
      <c r="L5" s="469"/>
      <c r="M5" s="469"/>
      <c r="N5" s="470"/>
      <c r="O5" s="468"/>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70"/>
    </row>
    <row r="6" spans="2:48" ht="23.25" customHeight="1">
      <c r="B6" s="471" t="s">
        <v>23</v>
      </c>
      <c r="C6" s="472"/>
      <c r="D6" s="472"/>
      <c r="E6" s="472"/>
      <c r="F6" s="472"/>
      <c r="G6" s="472"/>
      <c r="H6" s="472"/>
      <c r="I6" s="472"/>
      <c r="J6" s="472"/>
      <c r="K6" s="472"/>
      <c r="L6" s="472"/>
      <c r="M6" s="472"/>
      <c r="N6" s="473"/>
      <c r="O6" s="474" t="e">
        <f>VLOOKUP($AY$2,Data,4,FALSE)</f>
        <v>#REF!</v>
      </c>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6"/>
    </row>
    <row r="7" spans="2:48" ht="18" customHeight="1">
      <c r="B7" s="335" t="s">
        <v>26</v>
      </c>
      <c r="C7" s="336"/>
      <c r="D7" s="336"/>
      <c r="E7" s="336"/>
      <c r="F7" s="336"/>
      <c r="G7" s="336"/>
      <c r="H7" s="336"/>
      <c r="I7" s="336"/>
      <c r="J7" s="336"/>
      <c r="K7" s="336"/>
      <c r="L7" s="336"/>
      <c r="M7" s="336"/>
      <c r="N7" s="337"/>
      <c r="O7" s="465" t="e">
        <f>VLOOKUP($AY$2,Data,5,FALSE)&amp;VLOOKUP($AY$2,Data,6,FALSE)</f>
        <v>#REF!</v>
      </c>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7"/>
    </row>
    <row r="8" spans="2:48" ht="18" customHeight="1">
      <c r="B8" s="338"/>
      <c r="C8" s="339"/>
      <c r="D8" s="339"/>
      <c r="E8" s="339"/>
      <c r="F8" s="339"/>
      <c r="G8" s="339"/>
      <c r="H8" s="339"/>
      <c r="I8" s="339"/>
      <c r="J8" s="339"/>
      <c r="K8" s="339"/>
      <c r="L8" s="339"/>
      <c r="M8" s="339"/>
      <c r="N8" s="340"/>
      <c r="O8" s="468"/>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35" t="s">
        <v>24</v>
      </c>
      <c r="C9" s="336"/>
      <c r="D9" s="336"/>
      <c r="E9" s="336"/>
      <c r="F9" s="336"/>
      <c r="G9" s="336"/>
      <c r="H9" s="336"/>
      <c r="I9" s="336"/>
      <c r="J9" s="336"/>
      <c r="K9" s="336"/>
      <c r="L9" s="336"/>
      <c r="M9" s="336"/>
      <c r="N9" s="337"/>
      <c r="O9" s="465" t="e">
        <f>VLOOKUP($AY$2,Data,7,FALSE)</f>
        <v>#REF!</v>
      </c>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7"/>
    </row>
    <row r="10" spans="2:48" ht="17.25" customHeight="1">
      <c r="B10" s="338"/>
      <c r="C10" s="339"/>
      <c r="D10" s="339"/>
      <c r="E10" s="339"/>
      <c r="F10" s="339"/>
      <c r="G10" s="339"/>
      <c r="H10" s="339"/>
      <c r="I10" s="339"/>
      <c r="J10" s="339"/>
      <c r="K10" s="339"/>
      <c r="L10" s="339"/>
      <c r="M10" s="339"/>
      <c r="N10" s="340"/>
      <c r="O10" s="468"/>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70"/>
    </row>
    <row r="11" spans="2:48" ht="15.75" customHeight="1">
      <c r="B11" s="351" t="s">
        <v>112</v>
      </c>
      <c r="C11" s="336"/>
      <c r="D11" s="336"/>
      <c r="E11" s="336"/>
      <c r="F11" s="336"/>
      <c r="G11" s="336"/>
      <c r="H11" s="336"/>
      <c r="I11" s="336"/>
      <c r="J11" s="336"/>
      <c r="K11" s="336"/>
      <c r="L11" s="336"/>
      <c r="M11" s="336"/>
      <c r="N11" s="337"/>
      <c r="O11" s="491" t="e">
        <f>VLOOKUP($AY$2,Data,8,FALSE)</f>
        <v>#REF!</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492"/>
    </row>
    <row r="12" spans="2:48" ht="15.75" customHeight="1">
      <c r="B12" s="338"/>
      <c r="C12" s="339"/>
      <c r="D12" s="339"/>
      <c r="E12" s="339"/>
      <c r="F12" s="339"/>
      <c r="G12" s="339"/>
      <c r="H12" s="339"/>
      <c r="I12" s="339"/>
      <c r="J12" s="339"/>
      <c r="K12" s="339"/>
      <c r="L12" s="339"/>
      <c r="M12" s="339"/>
      <c r="N12" s="340"/>
      <c r="O12" s="493"/>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5"/>
    </row>
    <row r="13" spans="2:48" ht="18" customHeight="1">
      <c r="B13" s="447" t="s">
        <v>115</v>
      </c>
      <c r="C13" s="448"/>
      <c r="D13" s="448"/>
      <c r="E13" s="448"/>
      <c r="F13" s="448"/>
      <c r="G13" s="448"/>
      <c r="H13" s="448"/>
      <c r="I13" s="448"/>
      <c r="J13" s="448"/>
      <c r="K13" s="448"/>
      <c r="L13" s="448"/>
      <c r="M13" s="448"/>
      <c r="N13" s="449"/>
      <c r="O13" s="453" t="e">
        <f>VLOOKUP($AY$2,Data,2,FALSE)</f>
        <v>#REF!</v>
      </c>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5"/>
    </row>
    <row r="14" spans="2:48" ht="18" customHeight="1">
      <c r="B14" s="450"/>
      <c r="C14" s="451"/>
      <c r="D14" s="451"/>
      <c r="E14" s="451"/>
      <c r="F14" s="451"/>
      <c r="G14" s="451"/>
      <c r="H14" s="451"/>
      <c r="I14" s="451"/>
      <c r="J14" s="451"/>
      <c r="K14" s="451"/>
      <c r="L14" s="451"/>
      <c r="M14" s="451"/>
      <c r="N14" s="452"/>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8"/>
    </row>
    <row r="15" spans="2:48" ht="24.75" customHeight="1">
      <c r="B15" s="335" t="s">
        <v>9</v>
      </c>
      <c r="C15" s="336"/>
      <c r="D15" s="336"/>
      <c r="E15" s="336"/>
      <c r="F15" s="336"/>
      <c r="G15" s="444"/>
      <c r="H15" s="415" t="s">
        <v>4</v>
      </c>
      <c r="I15" s="416"/>
      <c r="J15" s="416"/>
      <c r="K15" s="416"/>
      <c r="L15" s="416"/>
      <c r="M15" s="416"/>
      <c r="N15" s="417"/>
      <c r="O15" s="366" t="s">
        <v>12</v>
      </c>
      <c r="P15" s="367"/>
      <c r="Q15" s="367"/>
      <c r="R15" s="367"/>
      <c r="S15" s="430" t="e">
        <f>IF(VLOOKUP($AY$2,Data,10,FALSE)=0,"-",VLOOKUP($AY$2,Data,10,FALSE))</f>
        <v>#REF!</v>
      </c>
      <c r="T15" s="430"/>
      <c r="U15" s="430"/>
      <c r="V15" s="430"/>
      <c r="W15" s="430"/>
      <c r="X15" s="430"/>
      <c r="Y15" s="430"/>
      <c r="Z15" s="430"/>
      <c r="AA15" s="430"/>
      <c r="AB15" s="430"/>
      <c r="AC15" s="430"/>
      <c r="AD15" s="430"/>
      <c r="AE15" s="431"/>
      <c r="AF15" s="366" t="s">
        <v>13</v>
      </c>
      <c r="AG15" s="367"/>
      <c r="AH15" s="367"/>
      <c r="AI15" s="367"/>
      <c r="AJ15" s="430" t="e">
        <f>IF(VLOOKUP($AY$2,Data,9,FALSE)=0,"-",VLOOKUP($AY$2,Data,9,FALSE))</f>
        <v>#REF!</v>
      </c>
      <c r="AK15" s="430"/>
      <c r="AL15" s="430"/>
      <c r="AM15" s="430"/>
      <c r="AN15" s="430"/>
      <c r="AO15" s="430"/>
      <c r="AP15" s="430"/>
      <c r="AQ15" s="430"/>
      <c r="AR15" s="430"/>
      <c r="AS15" s="430"/>
      <c r="AT15" s="430"/>
      <c r="AU15" s="430"/>
      <c r="AV15" s="431"/>
    </row>
    <row r="16" spans="2:48" ht="24.75" customHeight="1">
      <c r="B16" s="352"/>
      <c r="C16" s="353"/>
      <c r="D16" s="353"/>
      <c r="E16" s="353"/>
      <c r="F16" s="353"/>
      <c r="G16" s="445"/>
      <c r="H16" s="412" t="s">
        <v>5</v>
      </c>
      <c r="I16" s="413"/>
      <c r="J16" s="413"/>
      <c r="K16" s="413"/>
      <c r="L16" s="413"/>
      <c r="M16" s="413"/>
      <c r="N16" s="414"/>
      <c r="O16" s="399" t="s">
        <v>12</v>
      </c>
      <c r="P16" s="400"/>
      <c r="Q16" s="400"/>
      <c r="R16" s="400"/>
      <c r="S16" s="401" t="e">
        <f>IF(VLOOKUP($AY$2,Data,16,FALSE)=0,"-",VLOOKUP($AY$2,Data,16,FALSE))</f>
        <v>#REF!</v>
      </c>
      <c r="T16" s="401"/>
      <c r="U16" s="401"/>
      <c r="V16" s="401"/>
      <c r="W16" s="401"/>
      <c r="X16" s="401"/>
      <c r="Y16" s="401"/>
      <c r="Z16" s="401"/>
      <c r="AA16" s="401"/>
      <c r="AB16" s="402" t="s">
        <v>29</v>
      </c>
      <c r="AC16" s="402"/>
      <c r="AD16" s="402"/>
      <c r="AE16" s="403"/>
      <c r="AF16" s="399" t="s">
        <v>13</v>
      </c>
      <c r="AG16" s="400"/>
      <c r="AH16" s="400"/>
      <c r="AI16" s="400"/>
      <c r="AJ16" s="401" t="e">
        <f>IF(VLOOKUP($AY$2,Data,11,FALSE)=0,"-",VLOOKUP($AY$2,Data,11,FALSE))</f>
        <v>#REF!</v>
      </c>
      <c r="AK16" s="401"/>
      <c r="AL16" s="401"/>
      <c r="AM16" s="401"/>
      <c r="AN16" s="401"/>
      <c r="AO16" s="401"/>
      <c r="AP16" s="401"/>
      <c r="AQ16" s="401"/>
      <c r="AR16" s="401"/>
      <c r="AS16" s="402" t="s">
        <v>30</v>
      </c>
      <c r="AT16" s="402"/>
      <c r="AU16" s="402"/>
      <c r="AV16" s="403"/>
    </row>
    <row r="17" spans="2:48" ht="24.75" customHeight="1">
      <c r="B17" s="352"/>
      <c r="C17" s="353"/>
      <c r="D17" s="353"/>
      <c r="E17" s="353"/>
      <c r="F17" s="353"/>
      <c r="G17" s="445"/>
      <c r="H17" s="433" t="s">
        <v>19</v>
      </c>
      <c r="I17" s="434"/>
      <c r="J17" s="434"/>
      <c r="K17" s="434"/>
      <c r="L17" s="434"/>
      <c r="M17" s="434"/>
      <c r="N17" s="435"/>
      <c r="O17" s="419" t="s">
        <v>12</v>
      </c>
      <c r="P17" s="420"/>
      <c r="Q17" s="420"/>
      <c r="R17" s="420"/>
      <c r="S17" s="13" t="s">
        <v>44</v>
      </c>
      <c r="T17" s="477" t="e">
        <f>IF(VLOOKUP($AY$2,Data,17,FALSE)=0,"-",VLOOKUP($AY$2,Data,17,FALSE))</f>
        <v>#REF!</v>
      </c>
      <c r="U17" s="477"/>
      <c r="V17" s="477"/>
      <c r="W17" s="477"/>
      <c r="X17" s="477"/>
      <c r="Y17" s="477"/>
      <c r="Z17" s="477"/>
      <c r="AA17" s="13" t="s">
        <v>45</v>
      </c>
      <c r="AB17" s="402" t="s">
        <v>29</v>
      </c>
      <c r="AC17" s="402"/>
      <c r="AD17" s="402"/>
      <c r="AE17" s="403"/>
      <c r="AF17" s="419" t="s">
        <v>13</v>
      </c>
      <c r="AG17" s="420"/>
      <c r="AH17" s="420"/>
      <c r="AI17" s="420"/>
      <c r="AJ17" s="13" t="s">
        <v>46</v>
      </c>
      <c r="AK17" s="477" t="e">
        <f>IF(VLOOKUP($AY$2,Data,12,FALSE)=0,"-",VLOOKUP($AY$2,Data,12,FALSE))</f>
        <v>#REF!</v>
      </c>
      <c r="AL17" s="477"/>
      <c r="AM17" s="477"/>
      <c r="AN17" s="477"/>
      <c r="AO17" s="477"/>
      <c r="AP17" s="477"/>
      <c r="AQ17" s="477"/>
      <c r="AR17" s="13" t="s">
        <v>47</v>
      </c>
      <c r="AS17" s="402" t="s">
        <v>30</v>
      </c>
      <c r="AT17" s="402"/>
      <c r="AU17" s="402"/>
      <c r="AV17" s="403"/>
    </row>
    <row r="18" spans="2:48" ht="24.75" customHeight="1">
      <c r="B18" s="352"/>
      <c r="C18" s="353"/>
      <c r="D18" s="353"/>
      <c r="E18" s="353"/>
      <c r="F18" s="353"/>
      <c r="G18" s="445"/>
      <c r="H18" s="427" t="s">
        <v>6</v>
      </c>
      <c r="I18" s="428"/>
      <c r="J18" s="428"/>
      <c r="K18" s="428"/>
      <c r="L18" s="428"/>
      <c r="M18" s="428"/>
      <c r="N18" s="429"/>
      <c r="O18" s="419" t="s">
        <v>12</v>
      </c>
      <c r="P18" s="420"/>
      <c r="Q18" s="420"/>
      <c r="R18" s="420"/>
      <c r="S18" s="477" t="e">
        <f>IF(VLOOKUP($AY$2,Data,18,FALSE)=0,"-",VLOOKUP($AY$2,Data,18,FALSE))</f>
        <v>#REF!</v>
      </c>
      <c r="T18" s="477"/>
      <c r="U18" s="477"/>
      <c r="V18" s="477"/>
      <c r="W18" s="477"/>
      <c r="X18" s="477"/>
      <c r="Y18" s="477"/>
      <c r="Z18" s="477"/>
      <c r="AA18" s="477"/>
      <c r="AB18" s="425"/>
      <c r="AC18" s="425"/>
      <c r="AD18" s="425"/>
      <c r="AE18" s="426"/>
      <c r="AF18" s="419" t="s">
        <v>13</v>
      </c>
      <c r="AG18" s="420"/>
      <c r="AH18" s="420"/>
      <c r="AI18" s="420"/>
      <c r="AJ18" s="477" t="e">
        <f>IF(VLOOKUP($AY$2,Data,13,FALSE)=0,"-",VLOOKUP($AY$2,Data,13,FALSE))</f>
        <v>#REF!</v>
      </c>
      <c r="AK18" s="477"/>
      <c r="AL18" s="477"/>
      <c r="AM18" s="477"/>
      <c r="AN18" s="477"/>
      <c r="AO18" s="477"/>
      <c r="AP18" s="477"/>
      <c r="AQ18" s="477"/>
      <c r="AR18" s="477"/>
      <c r="AS18" s="425"/>
      <c r="AT18" s="425"/>
      <c r="AU18" s="425"/>
      <c r="AV18" s="426"/>
    </row>
    <row r="19" spans="2:48" ht="24.75" customHeight="1">
      <c r="B19" s="352"/>
      <c r="C19" s="353"/>
      <c r="D19" s="353"/>
      <c r="E19" s="353"/>
      <c r="F19" s="353"/>
      <c r="G19" s="445"/>
      <c r="H19" s="427" t="s">
        <v>113</v>
      </c>
      <c r="I19" s="428"/>
      <c r="J19" s="428"/>
      <c r="K19" s="428"/>
      <c r="L19" s="428"/>
      <c r="M19" s="428"/>
      <c r="N19" s="429"/>
      <c r="O19" s="419" t="s">
        <v>12</v>
      </c>
      <c r="P19" s="420"/>
      <c r="Q19" s="420"/>
      <c r="R19" s="420"/>
      <c r="S19" s="477" t="e">
        <f>IF(VLOOKUP($AY$2,Data,19,FALSE)=0,"-",VLOOKUP($AY$2,Data,19,FALSE))</f>
        <v>#REF!</v>
      </c>
      <c r="T19" s="477"/>
      <c r="U19" s="477"/>
      <c r="V19" s="477"/>
      <c r="W19" s="477"/>
      <c r="X19" s="477"/>
      <c r="Y19" s="477"/>
      <c r="Z19" s="477"/>
      <c r="AA19" s="477"/>
      <c r="AB19" s="421" t="s">
        <v>31</v>
      </c>
      <c r="AC19" s="421"/>
      <c r="AD19" s="421"/>
      <c r="AE19" s="422"/>
      <c r="AF19" s="419" t="s">
        <v>13</v>
      </c>
      <c r="AG19" s="420"/>
      <c r="AH19" s="420"/>
      <c r="AI19" s="420"/>
      <c r="AJ19" s="477" t="e">
        <f>IF(VLOOKUP($AY$2,Data,14,FALSE)=0,"-",VLOOKUP($AY$2,Data,14,FALSE))</f>
        <v>#REF!</v>
      </c>
      <c r="AK19" s="477"/>
      <c r="AL19" s="477"/>
      <c r="AM19" s="477"/>
      <c r="AN19" s="477"/>
      <c r="AO19" s="477"/>
      <c r="AP19" s="477"/>
      <c r="AQ19" s="477"/>
      <c r="AR19" s="477"/>
      <c r="AS19" s="421" t="s">
        <v>32</v>
      </c>
      <c r="AT19" s="421"/>
      <c r="AU19" s="421"/>
      <c r="AV19" s="422"/>
    </row>
    <row r="20" spans="2:48" ht="24.75" customHeight="1">
      <c r="B20" s="338"/>
      <c r="C20" s="339"/>
      <c r="D20" s="339"/>
      <c r="E20" s="339"/>
      <c r="F20" s="339"/>
      <c r="G20" s="446"/>
      <c r="H20" s="389" t="s">
        <v>114</v>
      </c>
      <c r="I20" s="390"/>
      <c r="J20" s="390"/>
      <c r="K20" s="390"/>
      <c r="L20" s="390"/>
      <c r="M20" s="390"/>
      <c r="N20" s="391"/>
      <c r="O20" s="392" t="s">
        <v>12</v>
      </c>
      <c r="P20" s="393"/>
      <c r="Q20" s="393"/>
      <c r="R20" s="393"/>
      <c r="S20" s="404" t="e">
        <f>IF(VLOOKUP($AY$2,Data,20,FALSE)=0,"-",VLOOKUP($AY$2,Data,20,FALSE))</f>
        <v>#REF!</v>
      </c>
      <c r="T20" s="404"/>
      <c r="U20" s="404"/>
      <c r="V20" s="404"/>
      <c r="W20" s="404"/>
      <c r="X20" s="404"/>
      <c r="Y20" s="404"/>
      <c r="Z20" s="404"/>
      <c r="AA20" s="404"/>
      <c r="AB20" s="405" t="s">
        <v>31</v>
      </c>
      <c r="AC20" s="405"/>
      <c r="AD20" s="405"/>
      <c r="AE20" s="406"/>
      <c r="AF20" s="392" t="s">
        <v>13</v>
      </c>
      <c r="AG20" s="393"/>
      <c r="AH20" s="393"/>
      <c r="AI20" s="393"/>
      <c r="AJ20" s="404" t="e">
        <f>IF(VLOOKUP($AY$2,Data,15,FALSE)=0,"-",VLOOKUP($AY$2,Data,15,FALSE))</f>
        <v>#REF!</v>
      </c>
      <c r="AK20" s="404"/>
      <c r="AL20" s="404"/>
      <c r="AM20" s="404"/>
      <c r="AN20" s="404"/>
      <c r="AO20" s="404"/>
      <c r="AP20" s="404"/>
      <c r="AQ20" s="404"/>
      <c r="AR20" s="404"/>
      <c r="AS20" s="405" t="s">
        <v>32</v>
      </c>
      <c r="AT20" s="405"/>
      <c r="AU20" s="405"/>
      <c r="AV20" s="406"/>
    </row>
    <row r="21" spans="2:48" ht="24.75" customHeight="1">
      <c r="B21" s="335" t="s">
        <v>10</v>
      </c>
      <c r="C21" s="394"/>
      <c r="D21" s="394"/>
      <c r="E21" s="394"/>
      <c r="F21" s="394"/>
      <c r="G21" s="423"/>
      <c r="H21" s="415" t="s">
        <v>5</v>
      </c>
      <c r="I21" s="416"/>
      <c r="J21" s="416"/>
      <c r="K21" s="416"/>
      <c r="L21" s="416"/>
      <c r="M21" s="416"/>
      <c r="N21" s="417"/>
      <c r="O21" s="366" t="s">
        <v>12</v>
      </c>
      <c r="P21" s="367"/>
      <c r="Q21" s="367"/>
      <c r="R21" s="367"/>
      <c r="S21" s="407" t="e">
        <f>IF(VLOOKUP($AY$2,Data,24,FALSE)=0,"-",VLOOKUP($AY$2,Data,24,FALSE))</f>
        <v>#REF!</v>
      </c>
      <c r="T21" s="407"/>
      <c r="U21" s="407"/>
      <c r="V21" s="407"/>
      <c r="W21" s="407"/>
      <c r="X21" s="407"/>
      <c r="Y21" s="407"/>
      <c r="Z21" s="407"/>
      <c r="AA21" s="407"/>
      <c r="AB21" s="408" t="s">
        <v>29</v>
      </c>
      <c r="AC21" s="408"/>
      <c r="AD21" s="408"/>
      <c r="AE21" s="409"/>
      <c r="AF21" s="366" t="s">
        <v>13</v>
      </c>
      <c r="AG21" s="367"/>
      <c r="AH21" s="367"/>
      <c r="AI21" s="367"/>
      <c r="AJ21" s="407" t="e">
        <f>IF(VLOOKUP($AY$2,Data,21,FALSE)=0,"-",VLOOKUP($AY$2,Data,21,FALSE))</f>
        <v>#REF!</v>
      </c>
      <c r="AK21" s="407"/>
      <c r="AL21" s="407"/>
      <c r="AM21" s="407"/>
      <c r="AN21" s="407"/>
      <c r="AO21" s="407"/>
      <c r="AP21" s="407"/>
      <c r="AQ21" s="407"/>
      <c r="AR21" s="407"/>
      <c r="AS21" s="408" t="s">
        <v>30</v>
      </c>
      <c r="AT21" s="408"/>
      <c r="AU21" s="408"/>
      <c r="AV21" s="409"/>
    </row>
    <row r="22" spans="2:48" ht="24.75" customHeight="1">
      <c r="B22" s="395"/>
      <c r="C22" s="396"/>
      <c r="D22" s="396"/>
      <c r="E22" s="396"/>
      <c r="F22" s="396"/>
      <c r="G22" s="424"/>
      <c r="H22" s="412" t="s">
        <v>113</v>
      </c>
      <c r="I22" s="413"/>
      <c r="J22" s="413"/>
      <c r="K22" s="413"/>
      <c r="L22" s="413"/>
      <c r="M22" s="413"/>
      <c r="N22" s="414"/>
      <c r="O22" s="399" t="s">
        <v>12</v>
      </c>
      <c r="P22" s="400"/>
      <c r="Q22" s="400"/>
      <c r="R22" s="400"/>
      <c r="S22" s="401" t="e">
        <f>IF(VLOOKUP($AY$2,Data,25,FALSE)=0,"-",VLOOKUP($AY$2,Data,25,FALSE))</f>
        <v>#REF!</v>
      </c>
      <c r="T22" s="401"/>
      <c r="U22" s="401"/>
      <c r="V22" s="401"/>
      <c r="W22" s="401"/>
      <c r="X22" s="401"/>
      <c r="Y22" s="401"/>
      <c r="Z22" s="401"/>
      <c r="AA22" s="401"/>
      <c r="AB22" s="402" t="s">
        <v>31</v>
      </c>
      <c r="AC22" s="402"/>
      <c r="AD22" s="402"/>
      <c r="AE22" s="403"/>
      <c r="AF22" s="399" t="s">
        <v>13</v>
      </c>
      <c r="AG22" s="400"/>
      <c r="AH22" s="400"/>
      <c r="AI22" s="400"/>
      <c r="AJ22" s="401" t="e">
        <f>IF(VLOOKUP($AY$2,Data,22,FALSE)=0,"-",VLOOKUP($AY$2,Data,22,FALSE))</f>
        <v>#REF!</v>
      </c>
      <c r="AK22" s="401"/>
      <c r="AL22" s="401"/>
      <c r="AM22" s="401"/>
      <c r="AN22" s="401"/>
      <c r="AO22" s="401"/>
      <c r="AP22" s="401"/>
      <c r="AQ22" s="401"/>
      <c r="AR22" s="401"/>
      <c r="AS22" s="402" t="s">
        <v>32</v>
      </c>
      <c r="AT22" s="402"/>
      <c r="AU22" s="402"/>
      <c r="AV22" s="403"/>
    </row>
    <row r="23" spans="2:48" ht="24.75" customHeight="1">
      <c r="B23" s="395"/>
      <c r="C23" s="396"/>
      <c r="D23" s="396"/>
      <c r="E23" s="396"/>
      <c r="F23" s="396"/>
      <c r="G23" s="424"/>
      <c r="H23" s="389" t="s">
        <v>114</v>
      </c>
      <c r="I23" s="390"/>
      <c r="J23" s="390"/>
      <c r="K23" s="390"/>
      <c r="L23" s="390"/>
      <c r="M23" s="390"/>
      <c r="N23" s="391"/>
      <c r="O23" s="392" t="s">
        <v>12</v>
      </c>
      <c r="P23" s="393"/>
      <c r="Q23" s="393"/>
      <c r="R23" s="393"/>
      <c r="S23" s="404" t="e">
        <f>IF(VLOOKUP($AY$2,Data,26,FALSE)=0,"-",VLOOKUP($AY$2,Data,26,FALSE))</f>
        <v>#REF!</v>
      </c>
      <c r="T23" s="404"/>
      <c r="U23" s="404"/>
      <c r="V23" s="404"/>
      <c r="W23" s="404"/>
      <c r="X23" s="404"/>
      <c r="Y23" s="404"/>
      <c r="Z23" s="404"/>
      <c r="AA23" s="404"/>
      <c r="AB23" s="405" t="s">
        <v>31</v>
      </c>
      <c r="AC23" s="405"/>
      <c r="AD23" s="405"/>
      <c r="AE23" s="406"/>
      <c r="AF23" s="392" t="s">
        <v>13</v>
      </c>
      <c r="AG23" s="393"/>
      <c r="AH23" s="393"/>
      <c r="AI23" s="393"/>
      <c r="AJ23" s="404" t="e">
        <f>IF(VLOOKUP($AY$2,Data,23,FALSE)=0,"-",VLOOKUP($AY$2,Data,23,FALSE))</f>
        <v>#REF!</v>
      </c>
      <c r="AK23" s="404"/>
      <c r="AL23" s="404"/>
      <c r="AM23" s="404"/>
      <c r="AN23" s="404"/>
      <c r="AO23" s="404"/>
      <c r="AP23" s="404"/>
      <c r="AQ23" s="404"/>
      <c r="AR23" s="404"/>
      <c r="AS23" s="405" t="s">
        <v>32</v>
      </c>
      <c r="AT23" s="405"/>
      <c r="AU23" s="405"/>
      <c r="AV23" s="406"/>
    </row>
    <row r="24" spans="2:48" ht="24.75" customHeight="1">
      <c r="B24" s="335" t="s">
        <v>11</v>
      </c>
      <c r="C24" s="394"/>
      <c r="D24" s="394"/>
      <c r="E24" s="394"/>
      <c r="F24" s="394"/>
      <c r="G24" s="394"/>
      <c r="H24" s="415" t="s">
        <v>5</v>
      </c>
      <c r="I24" s="416"/>
      <c r="J24" s="416"/>
      <c r="K24" s="416"/>
      <c r="L24" s="416"/>
      <c r="M24" s="416"/>
      <c r="N24" s="417"/>
      <c r="O24" s="366" t="s">
        <v>12</v>
      </c>
      <c r="P24" s="367"/>
      <c r="Q24" s="367"/>
      <c r="R24" s="367"/>
      <c r="S24" s="407" t="e">
        <f>IF(VLOOKUP($AY$2,Data,30,FALSE)=0,"-",VLOOKUP($AY$2,Data,30,FALSE))</f>
        <v>#REF!</v>
      </c>
      <c r="T24" s="407"/>
      <c r="U24" s="407"/>
      <c r="V24" s="407"/>
      <c r="W24" s="407"/>
      <c r="X24" s="407"/>
      <c r="Y24" s="407"/>
      <c r="Z24" s="407"/>
      <c r="AA24" s="407"/>
      <c r="AB24" s="408" t="s">
        <v>29</v>
      </c>
      <c r="AC24" s="408"/>
      <c r="AD24" s="408"/>
      <c r="AE24" s="409"/>
      <c r="AF24" s="366" t="s">
        <v>13</v>
      </c>
      <c r="AG24" s="367"/>
      <c r="AH24" s="367"/>
      <c r="AI24" s="367"/>
      <c r="AJ24" s="407" t="e">
        <f>IF(VLOOKUP($AY$2,Data,27,FALSE)=0,"-",VLOOKUP($AY$2,Data,27,FALSE))</f>
        <v>#REF!</v>
      </c>
      <c r="AK24" s="407"/>
      <c r="AL24" s="407"/>
      <c r="AM24" s="407"/>
      <c r="AN24" s="407"/>
      <c r="AO24" s="407"/>
      <c r="AP24" s="407"/>
      <c r="AQ24" s="407"/>
      <c r="AR24" s="407"/>
      <c r="AS24" s="408" t="s">
        <v>30</v>
      </c>
      <c r="AT24" s="408"/>
      <c r="AU24" s="408"/>
      <c r="AV24" s="409"/>
    </row>
    <row r="25" spans="2:48" ht="24.75" customHeight="1">
      <c r="B25" s="395"/>
      <c r="C25" s="396"/>
      <c r="D25" s="396"/>
      <c r="E25" s="396"/>
      <c r="F25" s="396"/>
      <c r="G25" s="396"/>
      <c r="H25" s="412" t="s">
        <v>113</v>
      </c>
      <c r="I25" s="413"/>
      <c r="J25" s="413"/>
      <c r="K25" s="413"/>
      <c r="L25" s="413"/>
      <c r="M25" s="413"/>
      <c r="N25" s="414"/>
      <c r="O25" s="399" t="s">
        <v>12</v>
      </c>
      <c r="P25" s="400"/>
      <c r="Q25" s="400"/>
      <c r="R25" s="400"/>
      <c r="S25" s="401" t="e">
        <f>IF(VLOOKUP($AY$2,Data,31,FALSE)=0,"-",VLOOKUP($AY$2,Data,31,FALSE))</f>
        <v>#REF!</v>
      </c>
      <c r="T25" s="401"/>
      <c r="U25" s="401"/>
      <c r="V25" s="401"/>
      <c r="W25" s="401"/>
      <c r="X25" s="401"/>
      <c r="Y25" s="401"/>
      <c r="Z25" s="401"/>
      <c r="AA25" s="401"/>
      <c r="AB25" s="402" t="s">
        <v>31</v>
      </c>
      <c r="AC25" s="402"/>
      <c r="AD25" s="402"/>
      <c r="AE25" s="403"/>
      <c r="AF25" s="399" t="s">
        <v>13</v>
      </c>
      <c r="AG25" s="400"/>
      <c r="AH25" s="400"/>
      <c r="AI25" s="400"/>
      <c r="AJ25" s="401" t="e">
        <f>IF(VLOOKUP($AY$2,Data,28,FALSE)=0,"-",VLOOKUP($AY$2,Data,28,FALSE))</f>
        <v>#REF!</v>
      </c>
      <c r="AK25" s="401"/>
      <c r="AL25" s="401"/>
      <c r="AM25" s="401"/>
      <c r="AN25" s="401"/>
      <c r="AO25" s="401"/>
      <c r="AP25" s="401"/>
      <c r="AQ25" s="401"/>
      <c r="AR25" s="401"/>
      <c r="AS25" s="402" t="s">
        <v>32</v>
      </c>
      <c r="AT25" s="402"/>
      <c r="AU25" s="402"/>
      <c r="AV25" s="403"/>
    </row>
    <row r="26" spans="2:48" ht="24.75" customHeight="1">
      <c r="B26" s="397"/>
      <c r="C26" s="398"/>
      <c r="D26" s="398"/>
      <c r="E26" s="398"/>
      <c r="F26" s="398"/>
      <c r="G26" s="398"/>
      <c r="H26" s="389" t="s">
        <v>114</v>
      </c>
      <c r="I26" s="390"/>
      <c r="J26" s="390"/>
      <c r="K26" s="390"/>
      <c r="L26" s="390"/>
      <c r="M26" s="390"/>
      <c r="N26" s="391"/>
      <c r="O26" s="392" t="s">
        <v>12</v>
      </c>
      <c r="P26" s="393"/>
      <c r="Q26" s="393"/>
      <c r="R26" s="393"/>
      <c r="S26" s="404" t="e">
        <f>IF(VLOOKUP($AY$2,Data,32,FALSE)=0,"-",VLOOKUP($AY$2,Data,32,FALSE))</f>
        <v>#REF!</v>
      </c>
      <c r="T26" s="404"/>
      <c r="U26" s="404"/>
      <c r="V26" s="404"/>
      <c r="W26" s="404"/>
      <c r="X26" s="404"/>
      <c r="Y26" s="404"/>
      <c r="Z26" s="404"/>
      <c r="AA26" s="404"/>
      <c r="AB26" s="405" t="s">
        <v>31</v>
      </c>
      <c r="AC26" s="405"/>
      <c r="AD26" s="405"/>
      <c r="AE26" s="406"/>
      <c r="AF26" s="392" t="s">
        <v>13</v>
      </c>
      <c r="AG26" s="393"/>
      <c r="AH26" s="393"/>
      <c r="AI26" s="393"/>
      <c r="AJ26" s="404" t="e">
        <f>IF(VLOOKUP($AY$2,Data,29,FALSE)=0,"-",VLOOKUP($AY$2,Data,29,FALSE))</f>
        <v>#REF!</v>
      </c>
      <c r="AK26" s="404"/>
      <c r="AL26" s="404"/>
      <c r="AM26" s="404"/>
      <c r="AN26" s="404"/>
      <c r="AO26" s="404"/>
      <c r="AP26" s="404"/>
      <c r="AQ26" s="404"/>
      <c r="AR26" s="404"/>
      <c r="AS26" s="405" t="s">
        <v>32</v>
      </c>
      <c r="AT26" s="405"/>
      <c r="AU26" s="405"/>
      <c r="AV26" s="406"/>
    </row>
    <row r="27" spans="2:48" ht="24.75" customHeight="1">
      <c r="B27" s="380" t="s">
        <v>7</v>
      </c>
      <c r="C27" s="381"/>
      <c r="D27" s="381"/>
      <c r="E27" s="381"/>
      <c r="F27" s="381"/>
      <c r="G27" s="381"/>
      <c r="H27" s="381"/>
      <c r="I27" s="381"/>
      <c r="J27" s="381"/>
      <c r="K27" s="381"/>
      <c r="L27" s="381"/>
      <c r="M27" s="381"/>
      <c r="N27" s="382"/>
      <c r="O27" s="383" t="s">
        <v>12</v>
      </c>
      <c r="P27" s="384"/>
      <c r="Q27" s="384"/>
      <c r="R27" s="384"/>
      <c r="S27" s="388" t="e">
        <f>IF(VLOOKUP($AY$2,Data,34,FALSE)=0,"-",VLOOKUP($AY$2,Data,34,FALSE))</f>
        <v>#REF!</v>
      </c>
      <c r="T27" s="388"/>
      <c r="U27" s="388"/>
      <c r="V27" s="388"/>
      <c r="W27" s="388"/>
      <c r="X27" s="388"/>
      <c r="Y27" s="388"/>
      <c r="Z27" s="388"/>
      <c r="AA27" s="388"/>
      <c r="AB27" s="386" t="s">
        <v>29</v>
      </c>
      <c r="AC27" s="386"/>
      <c r="AD27" s="386"/>
      <c r="AE27" s="387"/>
      <c r="AF27" s="383" t="s">
        <v>13</v>
      </c>
      <c r="AG27" s="384"/>
      <c r="AH27" s="384"/>
      <c r="AI27" s="384"/>
      <c r="AJ27" s="388" t="e">
        <f>IF(VLOOKUP($AY$2,Data,33,FALSE)=0,"-",VLOOKUP($AY$2,Data,33,FALSE))</f>
        <v>#REF!</v>
      </c>
      <c r="AK27" s="388"/>
      <c r="AL27" s="388"/>
      <c r="AM27" s="388"/>
      <c r="AN27" s="388"/>
      <c r="AO27" s="388"/>
      <c r="AP27" s="388"/>
      <c r="AQ27" s="388"/>
      <c r="AR27" s="388"/>
      <c r="AS27" s="386" t="s">
        <v>30</v>
      </c>
      <c r="AT27" s="386"/>
      <c r="AU27" s="386"/>
      <c r="AV27" s="387"/>
    </row>
    <row r="28" spans="2:48" ht="24.75" customHeight="1">
      <c r="B28" s="380" t="s">
        <v>14</v>
      </c>
      <c r="C28" s="381"/>
      <c r="D28" s="381"/>
      <c r="E28" s="381"/>
      <c r="F28" s="381"/>
      <c r="G28" s="381"/>
      <c r="H28" s="381"/>
      <c r="I28" s="381"/>
      <c r="J28" s="381"/>
      <c r="K28" s="381"/>
      <c r="L28" s="381"/>
      <c r="M28" s="381"/>
      <c r="N28" s="382"/>
      <c r="O28" s="383" t="s">
        <v>12</v>
      </c>
      <c r="P28" s="384"/>
      <c r="Q28" s="384"/>
      <c r="R28" s="384"/>
      <c r="S28" s="388" t="e">
        <f>IF(VLOOKUP($AY$2,Data,38,FALSE)=0,"-",VLOOKUP($AY$2,Data,38,FALSE))</f>
        <v>#REF!</v>
      </c>
      <c r="T28" s="388"/>
      <c r="U28" s="388"/>
      <c r="V28" s="388"/>
      <c r="W28" s="388"/>
      <c r="X28" s="388"/>
      <c r="Y28" s="388"/>
      <c r="Z28" s="388"/>
      <c r="AA28" s="388"/>
      <c r="AB28" s="386" t="s">
        <v>33</v>
      </c>
      <c r="AC28" s="386"/>
      <c r="AD28" s="386"/>
      <c r="AE28" s="387"/>
      <c r="AF28" s="383" t="s">
        <v>13</v>
      </c>
      <c r="AG28" s="384"/>
      <c r="AH28" s="384"/>
      <c r="AI28" s="384"/>
      <c r="AJ28" s="388" t="e">
        <f>IF(VLOOKUP($AY$2,Data,35,FALSE)=0,"-",VLOOKUP($AY$2,Data,35,FALSE))</f>
        <v>#REF!</v>
      </c>
      <c r="AK28" s="388"/>
      <c r="AL28" s="388"/>
      <c r="AM28" s="388"/>
      <c r="AN28" s="388"/>
      <c r="AO28" s="388"/>
      <c r="AP28" s="388"/>
      <c r="AQ28" s="388"/>
      <c r="AR28" s="388"/>
      <c r="AS28" s="386" t="s">
        <v>34</v>
      </c>
      <c r="AT28" s="386"/>
      <c r="AU28" s="386"/>
      <c r="AV28" s="387"/>
    </row>
    <row r="29" spans="2:48" ht="24.75" customHeight="1">
      <c r="B29" s="380" t="s">
        <v>15</v>
      </c>
      <c r="C29" s="381"/>
      <c r="D29" s="381"/>
      <c r="E29" s="381"/>
      <c r="F29" s="381"/>
      <c r="G29" s="381"/>
      <c r="H29" s="381"/>
      <c r="I29" s="381"/>
      <c r="J29" s="381"/>
      <c r="K29" s="381"/>
      <c r="L29" s="381"/>
      <c r="M29" s="381"/>
      <c r="N29" s="382"/>
      <c r="O29" s="383" t="s">
        <v>12</v>
      </c>
      <c r="P29" s="384"/>
      <c r="Q29" s="384"/>
      <c r="R29" s="384"/>
      <c r="S29" s="388" t="e">
        <f>IF(VLOOKUP($AY$2,Data,39,FALSE)=0,"-",VLOOKUP($AY$2,Data,39,FALSE))</f>
        <v>#REF!</v>
      </c>
      <c r="T29" s="388"/>
      <c r="U29" s="388"/>
      <c r="V29" s="388"/>
      <c r="W29" s="388"/>
      <c r="X29" s="388"/>
      <c r="Y29" s="388"/>
      <c r="Z29" s="388"/>
      <c r="AA29" s="388"/>
      <c r="AB29" s="386" t="s">
        <v>29</v>
      </c>
      <c r="AC29" s="386"/>
      <c r="AD29" s="386"/>
      <c r="AE29" s="387"/>
      <c r="AF29" s="383" t="s">
        <v>13</v>
      </c>
      <c r="AG29" s="384"/>
      <c r="AH29" s="384"/>
      <c r="AI29" s="384"/>
      <c r="AJ29" s="388" t="e">
        <f>IF(VLOOKUP($AY$2,Data,36,FALSE)=0,"-",VLOOKUP($AY$2,Data,36,FALSE))</f>
        <v>#REF!</v>
      </c>
      <c r="AK29" s="388"/>
      <c r="AL29" s="388"/>
      <c r="AM29" s="388"/>
      <c r="AN29" s="388"/>
      <c r="AO29" s="388"/>
      <c r="AP29" s="388"/>
      <c r="AQ29" s="388"/>
      <c r="AR29" s="388"/>
      <c r="AS29" s="386" t="s">
        <v>30</v>
      </c>
      <c r="AT29" s="386"/>
      <c r="AU29" s="386"/>
      <c r="AV29" s="387"/>
    </row>
    <row r="30" spans="2:48" ht="24.75" customHeight="1">
      <c r="B30" s="374" t="s">
        <v>18</v>
      </c>
      <c r="C30" s="375"/>
      <c r="D30" s="375"/>
      <c r="E30" s="375"/>
      <c r="F30" s="375"/>
      <c r="G30" s="375"/>
      <c r="H30" s="375"/>
      <c r="I30" s="375"/>
      <c r="J30" s="375"/>
      <c r="K30" s="375"/>
      <c r="L30" s="375"/>
      <c r="M30" s="375"/>
      <c r="N30" s="376"/>
      <c r="O30" s="366" t="s">
        <v>12</v>
      </c>
      <c r="P30" s="367"/>
      <c r="Q30" s="367"/>
      <c r="R30" s="367"/>
      <c r="S30" s="407" t="e">
        <f>IF(VLOOKUP($AY$2,Data,40,FALSE)=0,"-",VLOOKUP($AY$2,Data,40,FALSE))</f>
        <v>#REF!</v>
      </c>
      <c r="T30" s="407"/>
      <c r="U30" s="407"/>
      <c r="V30" s="407"/>
      <c r="W30" s="407"/>
      <c r="X30" s="407"/>
      <c r="Y30" s="407"/>
      <c r="Z30" s="407"/>
      <c r="AA30" s="407"/>
      <c r="AB30" s="364" t="s">
        <v>29</v>
      </c>
      <c r="AC30" s="364"/>
      <c r="AD30" s="364"/>
      <c r="AE30" s="365"/>
      <c r="AF30" s="366" t="s">
        <v>13</v>
      </c>
      <c r="AG30" s="367"/>
      <c r="AH30" s="367"/>
      <c r="AI30" s="367"/>
      <c r="AJ30" s="407" t="e">
        <f>IF(VLOOKUP($AY$2,Data,37,FALSE)=0,"-",VLOOKUP($AY$2,Data,37,FALSE))</f>
        <v>#REF!</v>
      </c>
      <c r="AK30" s="407"/>
      <c r="AL30" s="407"/>
      <c r="AM30" s="407"/>
      <c r="AN30" s="407"/>
      <c r="AO30" s="407"/>
      <c r="AP30" s="407"/>
      <c r="AQ30" s="407"/>
      <c r="AR30" s="407"/>
      <c r="AS30" s="364" t="s">
        <v>30</v>
      </c>
      <c r="AT30" s="364"/>
      <c r="AU30" s="364"/>
      <c r="AV30" s="365"/>
    </row>
    <row r="31" spans="2:48" ht="33.75" customHeight="1">
      <c r="B31" s="374" t="s">
        <v>16</v>
      </c>
      <c r="C31" s="375"/>
      <c r="D31" s="375"/>
      <c r="E31" s="375"/>
      <c r="F31" s="375"/>
      <c r="G31" s="375"/>
      <c r="H31" s="375"/>
      <c r="I31" s="375"/>
      <c r="J31" s="375"/>
      <c r="K31" s="375"/>
      <c r="L31" s="375"/>
      <c r="M31" s="375"/>
      <c r="N31" s="376"/>
      <c r="O31" s="482" t="e">
        <f>IF(VLOOKUP($AY$2,Data,41,FALSE)=0,"-",VLOOKUP($AY$2,Data,41,FALSE))</f>
        <v>#REF!</v>
      </c>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row>
    <row r="32" spans="2:48" ht="21.75" customHeight="1">
      <c r="B32" s="380" t="s">
        <v>8</v>
      </c>
      <c r="C32" s="381"/>
      <c r="D32" s="381"/>
      <c r="E32" s="381"/>
      <c r="F32" s="381"/>
      <c r="G32" s="381"/>
      <c r="H32" s="381"/>
      <c r="I32" s="381"/>
      <c r="J32" s="381"/>
      <c r="K32" s="381"/>
      <c r="L32" s="381"/>
      <c r="M32" s="381"/>
      <c r="N32" s="382"/>
      <c r="O32" s="482" t="e">
        <f>IF(VLOOKUP($AY$2,Data,42,FALSE)=0,"-",VLOOKUP($AY$2,Data,42,FALSE))</f>
        <v>#REF!</v>
      </c>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4"/>
    </row>
    <row r="33" spans="2:48" ht="18" customHeight="1">
      <c r="B33" s="335" t="s">
        <v>2</v>
      </c>
      <c r="C33" s="369"/>
      <c r="D33" s="369"/>
      <c r="E33" s="369"/>
      <c r="F33" s="369"/>
      <c r="G33" s="369"/>
      <c r="H33" s="369"/>
      <c r="I33" s="369"/>
      <c r="J33" s="369"/>
      <c r="K33" s="369"/>
      <c r="L33" s="369"/>
      <c r="M33" s="369"/>
      <c r="N33" s="370"/>
      <c r="O33" s="341" t="s">
        <v>27</v>
      </c>
      <c r="P33" s="342"/>
      <c r="Q33" s="342"/>
      <c r="R33" s="342"/>
      <c r="S33" s="342"/>
      <c r="T33" s="342"/>
      <c r="U33" s="342"/>
      <c r="V33" s="343"/>
      <c r="W33" s="478" t="e">
        <f>VLOOKUP($AY$2,Data,43,FALSE)</f>
        <v>#REF!</v>
      </c>
      <c r="X33" s="479"/>
      <c r="Y33" s="479"/>
      <c r="Z33" s="479"/>
      <c r="AA33" s="479"/>
      <c r="AB33" s="479"/>
      <c r="AC33" s="479"/>
      <c r="AD33" s="479"/>
      <c r="AE33" s="480"/>
      <c r="AF33" s="344" t="s">
        <v>28</v>
      </c>
      <c r="AG33" s="342"/>
      <c r="AH33" s="342"/>
      <c r="AI33" s="342"/>
      <c r="AJ33" s="342"/>
      <c r="AK33" s="342"/>
      <c r="AL33" s="342"/>
      <c r="AM33" s="343"/>
      <c r="AN33" s="478" t="e">
        <f>VLOOKUP($AY$2,Data,44,FALSE)</f>
        <v>#REF!</v>
      </c>
      <c r="AO33" s="479"/>
      <c r="AP33" s="479"/>
      <c r="AQ33" s="479"/>
      <c r="AR33" s="479"/>
      <c r="AS33" s="479"/>
      <c r="AT33" s="479"/>
      <c r="AU33" s="479"/>
      <c r="AV33" s="481"/>
    </row>
    <row r="34" spans="2:48" ht="18" customHeight="1">
      <c r="B34" s="371"/>
      <c r="C34" s="372"/>
      <c r="D34" s="372"/>
      <c r="E34" s="372"/>
      <c r="F34" s="372"/>
      <c r="G34" s="372"/>
      <c r="H34" s="372"/>
      <c r="I34" s="372"/>
      <c r="J34" s="372"/>
      <c r="K34" s="372"/>
      <c r="L34" s="372"/>
      <c r="M34" s="372"/>
      <c r="N34" s="373"/>
      <c r="O34" s="345" t="s">
        <v>0</v>
      </c>
      <c r="P34" s="346"/>
      <c r="Q34" s="346"/>
      <c r="R34" s="346"/>
      <c r="S34" s="346"/>
      <c r="T34" s="346"/>
      <c r="U34" s="346"/>
      <c r="V34" s="347"/>
      <c r="W34" s="485" t="e">
        <f>VLOOKUP($AY$2,Data,45,FALSE)</f>
        <v>#REF!</v>
      </c>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 customHeight="1">
      <c r="B35" s="335" t="s">
        <v>3</v>
      </c>
      <c r="C35" s="336"/>
      <c r="D35" s="336"/>
      <c r="E35" s="336"/>
      <c r="F35" s="336"/>
      <c r="G35" s="336"/>
      <c r="H35" s="336"/>
      <c r="I35" s="336"/>
      <c r="J35" s="336"/>
      <c r="K35" s="336"/>
      <c r="L35" s="336"/>
      <c r="M35" s="336"/>
      <c r="N35" s="337"/>
      <c r="O35" s="341" t="s">
        <v>27</v>
      </c>
      <c r="P35" s="342"/>
      <c r="Q35" s="342"/>
      <c r="R35" s="342"/>
      <c r="S35" s="342"/>
      <c r="T35" s="342"/>
      <c r="U35" s="342"/>
      <c r="V35" s="343"/>
      <c r="W35" s="478" t="e">
        <f>VLOOKUP($AY$2,Data,46,FALSE)</f>
        <v>#REF!</v>
      </c>
      <c r="X35" s="479"/>
      <c r="Y35" s="479"/>
      <c r="Z35" s="479"/>
      <c r="AA35" s="479"/>
      <c r="AB35" s="479"/>
      <c r="AC35" s="479"/>
      <c r="AD35" s="479"/>
      <c r="AE35" s="480"/>
      <c r="AF35" s="344" t="s">
        <v>28</v>
      </c>
      <c r="AG35" s="342"/>
      <c r="AH35" s="342"/>
      <c r="AI35" s="342"/>
      <c r="AJ35" s="342"/>
      <c r="AK35" s="342"/>
      <c r="AL35" s="342"/>
      <c r="AM35" s="343"/>
      <c r="AN35" s="478" t="e">
        <f>VLOOKUP($AY$2,Data,47,FALSE)</f>
        <v>#REF!</v>
      </c>
      <c r="AO35" s="479"/>
      <c r="AP35" s="479"/>
      <c r="AQ35" s="479"/>
      <c r="AR35" s="479"/>
      <c r="AS35" s="479"/>
      <c r="AT35" s="479"/>
      <c r="AU35" s="479"/>
      <c r="AV35" s="481"/>
    </row>
    <row r="36" spans="2:48" ht="18" customHeight="1">
      <c r="B36" s="338"/>
      <c r="C36" s="339"/>
      <c r="D36" s="339"/>
      <c r="E36" s="339"/>
      <c r="F36" s="339"/>
      <c r="G36" s="339"/>
      <c r="H36" s="339"/>
      <c r="I36" s="339"/>
      <c r="J36" s="339"/>
      <c r="K36" s="339"/>
      <c r="L36" s="339"/>
      <c r="M36" s="339"/>
      <c r="N36" s="340"/>
      <c r="O36" s="345" t="s">
        <v>0</v>
      </c>
      <c r="P36" s="346"/>
      <c r="Q36" s="346"/>
      <c r="R36" s="346"/>
      <c r="S36" s="346"/>
      <c r="T36" s="346"/>
      <c r="U36" s="346"/>
      <c r="V36" s="347"/>
      <c r="W36" s="485" t="e">
        <f>VLOOKUP($AY$2,Data,48,FALSE)</f>
        <v>#REF!</v>
      </c>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 customHeight="1">
      <c r="B37" s="351" t="s">
        <v>1</v>
      </c>
      <c r="C37" s="336"/>
      <c r="D37" s="336"/>
      <c r="E37" s="336"/>
      <c r="F37" s="336"/>
      <c r="G37" s="336"/>
      <c r="H37" s="336"/>
      <c r="I37" s="336"/>
      <c r="J37" s="336"/>
      <c r="K37" s="336"/>
      <c r="L37" s="336"/>
      <c r="M37" s="336"/>
      <c r="N37" s="337"/>
      <c r="O37" s="488" t="e">
        <f>VLOOKUP($AY$2,Data,49,FALSE)</f>
        <v>#REF!</v>
      </c>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90"/>
    </row>
    <row r="38" spans="2:48" ht="18" customHeight="1">
      <c r="B38" s="352"/>
      <c r="C38" s="353"/>
      <c r="D38" s="353"/>
      <c r="E38" s="353"/>
      <c r="F38" s="353"/>
      <c r="G38" s="353"/>
      <c r="H38" s="353"/>
      <c r="I38" s="353"/>
      <c r="J38" s="353"/>
      <c r="K38" s="353"/>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60"/>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3"/>
    </row>
    <row r="41" spans="2:48" ht="18" customHeight="1">
      <c r="B41" s="352"/>
      <c r="C41" s="353"/>
      <c r="D41" s="353"/>
      <c r="E41" s="353"/>
      <c r="F41" s="353"/>
      <c r="G41" s="353"/>
      <c r="H41" s="353"/>
      <c r="I41" s="353"/>
      <c r="J41" s="353"/>
      <c r="K41" s="353"/>
      <c r="L41" s="353"/>
      <c r="M41" s="353"/>
      <c r="N41" s="354"/>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2"/>
    </row>
    <row r="42" spans="2:48" ht="18" customHeight="1">
      <c r="B42" s="333" t="s">
        <v>20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row>
    <row r="43" spans="2:48" ht="18" customHeight="1">
      <c r="B43" s="334" t="s">
        <v>48</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sheetData>
  <sheetProtection/>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F25:AI25"/>
    <mergeCell ref="O13:AV14"/>
    <mergeCell ref="AB15:AE15"/>
    <mergeCell ref="H15:N15"/>
    <mergeCell ref="AS15:AV15"/>
    <mergeCell ref="S15:AA15"/>
    <mergeCell ref="O15:R15"/>
    <mergeCell ref="AJ15:AR15"/>
    <mergeCell ref="AS16:AV16"/>
    <mergeCell ref="AJ25:AR25"/>
    <mergeCell ref="AF26:AI26"/>
    <mergeCell ref="AS21:AV21"/>
    <mergeCell ref="AJ21:AR21"/>
    <mergeCell ref="AJ24:AR24"/>
    <mergeCell ref="AF21:AI21"/>
    <mergeCell ref="AS26:AV26"/>
    <mergeCell ref="AS25:AV25"/>
    <mergeCell ref="AS24:AV24"/>
    <mergeCell ref="AF24:AI24"/>
    <mergeCell ref="B43:AV43"/>
    <mergeCell ref="W34:AV34"/>
    <mergeCell ref="B33:N34"/>
    <mergeCell ref="B42:AV42"/>
    <mergeCell ref="B35:N36"/>
    <mergeCell ref="W36:AV36"/>
    <mergeCell ref="O37:AV37"/>
    <mergeCell ref="O38:AV38"/>
    <mergeCell ref="O34:V34"/>
    <mergeCell ref="O35:V35"/>
    <mergeCell ref="B32:N32"/>
    <mergeCell ref="O32:AV32"/>
    <mergeCell ref="AB30:AE30"/>
    <mergeCell ref="AJ29:AR29"/>
    <mergeCell ref="AF30:AI30"/>
    <mergeCell ref="AJ30:AR30"/>
    <mergeCell ref="B31:N31"/>
    <mergeCell ref="B29:N29"/>
    <mergeCell ref="AS29:AV29"/>
    <mergeCell ref="AB29:AE29"/>
    <mergeCell ref="H25:N25"/>
    <mergeCell ref="B27:N27"/>
    <mergeCell ref="B24:G26"/>
    <mergeCell ref="B28:N28"/>
    <mergeCell ref="B30:N30"/>
    <mergeCell ref="AS30:AV30"/>
    <mergeCell ref="O31:AV31"/>
    <mergeCell ref="AF27:AI27"/>
    <mergeCell ref="AJ28:AR28"/>
    <mergeCell ref="AF28:AI28"/>
    <mergeCell ref="AJ27:AR27"/>
    <mergeCell ref="O28:R28"/>
    <mergeCell ref="AB27:AE27"/>
    <mergeCell ref="O9:AV10"/>
    <mergeCell ref="AF15:AI15"/>
    <mergeCell ref="AS17:AV17"/>
    <mergeCell ref="AF16:AI16"/>
    <mergeCell ref="AF17:AI17"/>
    <mergeCell ref="O24:R24"/>
    <mergeCell ref="O25:R25"/>
    <mergeCell ref="O27:R27"/>
    <mergeCell ref="AB28:AE28"/>
    <mergeCell ref="S28:AA28"/>
    <mergeCell ref="S25:AA25"/>
    <mergeCell ref="AB25:AE25"/>
    <mergeCell ref="O39:AV39"/>
    <mergeCell ref="O36:V36"/>
    <mergeCell ref="O33:V33"/>
    <mergeCell ref="W33:AE33"/>
    <mergeCell ref="AN33:AV33"/>
    <mergeCell ref="W35:AE35"/>
    <mergeCell ref="AN35:AV35"/>
    <mergeCell ref="AF35:AM35"/>
    <mergeCell ref="B6:N6"/>
    <mergeCell ref="H19:N19"/>
    <mergeCell ref="H18:N18"/>
    <mergeCell ref="B9:N10"/>
    <mergeCell ref="B13:N14"/>
    <mergeCell ref="H16:N16"/>
    <mergeCell ref="B15:G20"/>
    <mergeCell ref="O19:R19"/>
    <mergeCell ref="AB17:AE17"/>
    <mergeCell ref="O16:R16"/>
    <mergeCell ref="O17:R17"/>
    <mergeCell ref="AB18:AE18"/>
    <mergeCell ref="T17:Z17"/>
    <mergeCell ref="AB19:AE19"/>
    <mergeCell ref="AJ18:AR18"/>
    <mergeCell ref="AF19:AI19"/>
    <mergeCell ref="AS18:AV18"/>
    <mergeCell ref="AJ20:AR20"/>
    <mergeCell ref="AJ19:AR19"/>
    <mergeCell ref="AS19:AV19"/>
    <mergeCell ref="AS20:AV20"/>
    <mergeCell ref="AF20:AI20"/>
    <mergeCell ref="AF18:AI18"/>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25.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140" t="s">
        <v>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X2" s="11" t="s">
        <v>43</v>
      </c>
      <c r="AY2" s="12">
        <v>21</v>
      </c>
    </row>
    <row r="3" spans="45:48" ht="9.75" customHeight="1">
      <c r="AS3" s="3"/>
      <c r="AT3" s="3"/>
      <c r="AU3" s="3"/>
      <c r="AV3" s="2"/>
    </row>
    <row r="4" spans="2:48" ht="15.75" customHeight="1">
      <c r="B4" s="465" t="s">
        <v>111</v>
      </c>
      <c r="C4" s="466"/>
      <c r="D4" s="466"/>
      <c r="E4" s="466"/>
      <c r="F4" s="466"/>
      <c r="G4" s="466"/>
      <c r="H4" s="466"/>
      <c r="I4" s="466"/>
      <c r="J4" s="466"/>
      <c r="K4" s="466"/>
      <c r="L4" s="466"/>
      <c r="M4" s="466"/>
      <c r="N4" s="467"/>
      <c r="O4" s="465" t="e">
        <f>VLOOKUP($AY$2,Data,3,FALSE)</f>
        <v>#REF!</v>
      </c>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7"/>
    </row>
    <row r="5" spans="2:48" ht="15.75" customHeight="1">
      <c r="B5" s="468"/>
      <c r="C5" s="469"/>
      <c r="D5" s="469"/>
      <c r="E5" s="469"/>
      <c r="F5" s="469"/>
      <c r="G5" s="469"/>
      <c r="H5" s="469"/>
      <c r="I5" s="469"/>
      <c r="J5" s="469"/>
      <c r="K5" s="469"/>
      <c r="L5" s="469"/>
      <c r="M5" s="469"/>
      <c r="N5" s="470"/>
      <c r="O5" s="468"/>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70"/>
    </row>
    <row r="6" spans="2:48" ht="23.25" customHeight="1">
      <c r="B6" s="471" t="s">
        <v>23</v>
      </c>
      <c r="C6" s="472"/>
      <c r="D6" s="472"/>
      <c r="E6" s="472"/>
      <c r="F6" s="472"/>
      <c r="G6" s="472"/>
      <c r="H6" s="472"/>
      <c r="I6" s="472"/>
      <c r="J6" s="472"/>
      <c r="K6" s="472"/>
      <c r="L6" s="472"/>
      <c r="M6" s="472"/>
      <c r="N6" s="473"/>
      <c r="O6" s="474" t="e">
        <f>VLOOKUP($AY$2,Data,4,FALSE)</f>
        <v>#REF!</v>
      </c>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6"/>
    </row>
    <row r="7" spans="2:48" ht="18" customHeight="1">
      <c r="B7" s="335" t="s">
        <v>26</v>
      </c>
      <c r="C7" s="336"/>
      <c r="D7" s="336"/>
      <c r="E7" s="336"/>
      <c r="F7" s="336"/>
      <c r="G7" s="336"/>
      <c r="H7" s="336"/>
      <c r="I7" s="336"/>
      <c r="J7" s="336"/>
      <c r="K7" s="336"/>
      <c r="L7" s="336"/>
      <c r="M7" s="336"/>
      <c r="N7" s="337"/>
      <c r="O7" s="465" t="e">
        <f>VLOOKUP($AY$2,Data,5,FALSE)&amp;VLOOKUP($AY$2,Data,6,FALSE)</f>
        <v>#REF!</v>
      </c>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7"/>
    </row>
    <row r="8" spans="2:48" ht="18" customHeight="1">
      <c r="B8" s="338"/>
      <c r="C8" s="339"/>
      <c r="D8" s="339"/>
      <c r="E8" s="339"/>
      <c r="F8" s="339"/>
      <c r="G8" s="339"/>
      <c r="H8" s="339"/>
      <c r="I8" s="339"/>
      <c r="J8" s="339"/>
      <c r="K8" s="339"/>
      <c r="L8" s="339"/>
      <c r="M8" s="339"/>
      <c r="N8" s="340"/>
      <c r="O8" s="468"/>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35" t="s">
        <v>24</v>
      </c>
      <c r="C9" s="336"/>
      <c r="D9" s="336"/>
      <c r="E9" s="336"/>
      <c r="F9" s="336"/>
      <c r="G9" s="336"/>
      <c r="H9" s="336"/>
      <c r="I9" s="336"/>
      <c r="J9" s="336"/>
      <c r="K9" s="336"/>
      <c r="L9" s="336"/>
      <c r="M9" s="336"/>
      <c r="N9" s="337"/>
      <c r="O9" s="465" t="e">
        <f>VLOOKUP($AY$2,Data,7,FALSE)</f>
        <v>#REF!</v>
      </c>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7"/>
    </row>
    <row r="10" spans="2:48" ht="17.25" customHeight="1">
      <c r="B10" s="338"/>
      <c r="C10" s="339"/>
      <c r="D10" s="339"/>
      <c r="E10" s="339"/>
      <c r="F10" s="339"/>
      <c r="G10" s="339"/>
      <c r="H10" s="339"/>
      <c r="I10" s="339"/>
      <c r="J10" s="339"/>
      <c r="K10" s="339"/>
      <c r="L10" s="339"/>
      <c r="M10" s="339"/>
      <c r="N10" s="340"/>
      <c r="O10" s="468"/>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70"/>
    </row>
    <row r="11" spans="2:48" ht="15.75" customHeight="1">
      <c r="B11" s="351" t="s">
        <v>112</v>
      </c>
      <c r="C11" s="336"/>
      <c r="D11" s="336"/>
      <c r="E11" s="336"/>
      <c r="F11" s="336"/>
      <c r="G11" s="336"/>
      <c r="H11" s="336"/>
      <c r="I11" s="336"/>
      <c r="J11" s="336"/>
      <c r="K11" s="336"/>
      <c r="L11" s="336"/>
      <c r="M11" s="336"/>
      <c r="N11" s="337"/>
      <c r="O11" s="491" t="e">
        <f>VLOOKUP($AY$2,Data,8,FALSE)</f>
        <v>#REF!</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492"/>
    </row>
    <row r="12" spans="2:48" ht="15.75" customHeight="1">
      <c r="B12" s="338"/>
      <c r="C12" s="339"/>
      <c r="D12" s="339"/>
      <c r="E12" s="339"/>
      <c r="F12" s="339"/>
      <c r="G12" s="339"/>
      <c r="H12" s="339"/>
      <c r="I12" s="339"/>
      <c r="J12" s="339"/>
      <c r="K12" s="339"/>
      <c r="L12" s="339"/>
      <c r="M12" s="339"/>
      <c r="N12" s="340"/>
      <c r="O12" s="493"/>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5"/>
    </row>
    <row r="13" spans="2:48" ht="18" customHeight="1">
      <c r="B13" s="447" t="s">
        <v>115</v>
      </c>
      <c r="C13" s="448"/>
      <c r="D13" s="448"/>
      <c r="E13" s="448"/>
      <c r="F13" s="448"/>
      <c r="G13" s="448"/>
      <c r="H13" s="448"/>
      <c r="I13" s="448"/>
      <c r="J13" s="448"/>
      <c r="K13" s="448"/>
      <c r="L13" s="448"/>
      <c r="M13" s="448"/>
      <c r="N13" s="449"/>
      <c r="O13" s="453" t="e">
        <f>VLOOKUP($AY$2,Data,2,FALSE)</f>
        <v>#REF!</v>
      </c>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5"/>
    </row>
    <row r="14" spans="2:48" ht="18" customHeight="1">
      <c r="B14" s="450"/>
      <c r="C14" s="451"/>
      <c r="D14" s="451"/>
      <c r="E14" s="451"/>
      <c r="F14" s="451"/>
      <c r="G14" s="451"/>
      <c r="H14" s="451"/>
      <c r="I14" s="451"/>
      <c r="J14" s="451"/>
      <c r="K14" s="451"/>
      <c r="L14" s="451"/>
      <c r="M14" s="451"/>
      <c r="N14" s="452"/>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8"/>
    </row>
    <row r="15" spans="2:48" ht="24.75" customHeight="1">
      <c r="B15" s="335" t="s">
        <v>9</v>
      </c>
      <c r="C15" s="336"/>
      <c r="D15" s="336"/>
      <c r="E15" s="336"/>
      <c r="F15" s="336"/>
      <c r="G15" s="444"/>
      <c r="H15" s="415" t="s">
        <v>4</v>
      </c>
      <c r="I15" s="416"/>
      <c r="J15" s="416"/>
      <c r="K15" s="416"/>
      <c r="L15" s="416"/>
      <c r="M15" s="416"/>
      <c r="N15" s="417"/>
      <c r="O15" s="366" t="s">
        <v>12</v>
      </c>
      <c r="P15" s="367"/>
      <c r="Q15" s="367"/>
      <c r="R15" s="367"/>
      <c r="S15" s="430" t="e">
        <f>IF(VLOOKUP($AY$2,Data,10,FALSE)=0,"-",VLOOKUP($AY$2,Data,10,FALSE))</f>
        <v>#REF!</v>
      </c>
      <c r="T15" s="430"/>
      <c r="U15" s="430"/>
      <c r="V15" s="430"/>
      <c r="W15" s="430"/>
      <c r="X15" s="430"/>
      <c r="Y15" s="430"/>
      <c r="Z15" s="430"/>
      <c r="AA15" s="430"/>
      <c r="AB15" s="430"/>
      <c r="AC15" s="430"/>
      <c r="AD15" s="430"/>
      <c r="AE15" s="431"/>
      <c r="AF15" s="366" t="s">
        <v>13</v>
      </c>
      <c r="AG15" s="367"/>
      <c r="AH15" s="367"/>
      <c r="AI15" s="367"/>
      <c r="AJ15" s="430" t="e">
        <f>IF(VLOOKUP($AY$2,Data,9,FALSE)=0,"-",VLOOKUP($AY$2,Data,9,FALSE))</f>
        <v>#REF!</v>
      </c>
      <c r="AK15" s="430"/>
      <c r="AL15" s="430"/>
      <c r="AM15" s="430"/>
      <c r="AN15" s="430"/>
      <c r="AO15" s="430"/>
      <c r="AP15" s="430"/>
      <c r="AQ15" s="430"/>
      <c r="AR15" s="430"/>
      <c r="AS15" s="430"/>
      <c r="AT15" s="430"/>
      <c r="AU15" s="430"/>
      <c r="AV15" s="431"/>
    </row>
    <row r="16" spans="2:48" ht="24.75" customHeight="1">
      <c r="B16" s="352"/>
      <c r="C16" s="353"/>
      <c r="D16" s="353"/>
      <c r="E16" s="353"/>
      <c r="F16" s="353"/>
      <c r="G16" s="445"/>
      <c r="H16" s="412" t="s">
        <v>5</v>
      </c>
      <c r="I16" s="413"/>
      <c r="J16" s="413"/>
      <c r="K16" s="413"/>
      <c r="L16" s="413"/>
      <c r="M16" s="413"/>
      <c r="N16" s="414"/>
      <c r="O16" s="399" t="s">
        <v>12</v>
      </c>
      <c r="P16" s="400"/>
      <c r="Q16" s="400"/>
      <c r="R16" s="400"/>
      <c r="S16" s="401" t="e">
        <f>IF(VLOOKUP($AY$2,Data,16,FALSE)=0,"-",VLOOKUP($AY$2,Data,16,FALSE))</f>
        <v>#REF!</v>
      </c>
      <c r="T16" s="401"/>
      <c r="U16" s="401"/>
      <c r="V16" s="401"/>
      <c r="W16" s="401"/>
      <c r="X16" s="401"/>
      <c r="Y16" s="401"/>
      <c r="Z16" s="401"/>
      <c r="AA16" s="401"/>
      <c r="AB16" s="402" t="s">
        <v>29</v>
      </c>
      <c r="AC16" s="402"/>
      <c r="AD16" s="402"/>
      <c r="AE16" s="403"/>
      <c r="AF16" s="399" t="s">
        <v>13</v>
      </c>
      <c r="AG16" s="400"/>
      <c r="AH16" s="400"/>
      <c r="AI16" s="400"/>
      <c r="AJ16" s="401" t="e">
        <f>IF(VLOOKUP($AY$2,Data,11,FALSE)=0,"-",VLOOKUP($AY$2,Data,11,FALSE))</f>
        <v>#REF!</v>
      </c>
      <c r="AK16" s="401"/>
      <c r="AL16" s="401"/>
      <c r="AM16" s="401"/>
      <c r="AN16" s="401"/>
      <c r="AO16" s="401"/>
      <c r="AP16" s="401"/>
      <c r="AQ16" s="401"/>
      <c r="AR16" s="401"/>
      <c r="AS16" s="402" t="s">
        <v>30</v>
      </c>
      <c r="AT16" s="402"/>
      <c r="AU16" s="402"/>
      <c r="AV16" s="403"/>
    </row>
    <row r="17" spans="2:48" ht="24.75" customHeight="1">
      <c r="B17" s="352"/>
      <c r="C17" s="353"/>
      <c r="D17" s="353"/>
      <c r="E17" s="353"/>
      <c r="F17" s="353"/>
      <c r="G17" s="445"/>
      <c r="H17" s="433" t="s">
        <v>19</v>
      </c>
      <c r="I17" s="434"/>
      <c r="J17" s="434"/>
      <c r="K17" s="434"/>
      <c r="L17" s="434"/>
      <c r="M17" s="434"/>
      <c r="N17" s="435"/>
      <c r="O17" s="419" t="s">
        <v>12</v>
      </c>
      <c r="P17" s="420"/>
      <c r="Q17" s="420"/>
      <c r="R17" s="420"/>
      <c r="S17" s="13" t="s">
        <v>44</v>
      </c>
      <c r="T17" s="477" t="e">
        <f>IF(VLOOKUP($AY$2,Data,17,FALSE)=0,"-",VLOOKUP($AY$2,Data,17,FALSE))</f>
        <v>#REF!</v>
      </c>
      <c r="U17" s="477"/>
      <c r="V17" s="477"/>
      <c r="W17" s="477"/>
      <c r="X17" s="477"/>
      <c r="Y17" s="477"/>
      <c r="Z17" s="477"/>
      <c r="AA17" s="13" t="s">
        <v>45</v>
      </c>
      <c r="AB17" s="402" t="s">
        <v>29</v>
      </c>
      <c r="AC17" s="402"/>
      <c r="AD17" s="402"/>
      <c r="AE17" s="403"/>
      <c r="AF17" s="419" t="s">
        <v>13</v>
      </c>
      <c r="AG17" s="420"/>
      <c r="AH17" s="420"/>
      <c r="AI17" s="420"/>
      <c r="AJ17" s="13" t="s">
        <v>46</v>
      </c>
      <c r="AK17" s="477" t="e">
        <f>IF(VLOOKUP($AY$2,Data,12,FALSE)=0,"-",VLOOKUP($AY$2,Data,12,FALSE))</f>
        <v>#REF!</v>
      </c>
      <c r="AL17" s="477"/>
      <c r="AM17" s="477"/>
      <c r="AN17" s="477"/>
      <c r="AO17" s="477"/>
      <c r="AP17" s="477"/>
      <c r="AQ17" s="477"/>
      <c r="AR17" s="13" t="s">
        <v>47</v>
      </c>
      <c r="AS17" s="402" t="s">
        <v>30</v>
      </c>
      <c r="AT17" s="402"/>
      <c r="AU17" s="402"/>
      <c r="AV17" s="403"/>
    </row>
    <row r="18" spans="2:48" ht="24.75" customHeight="1">
      <c r="B18" s="352"/>
      <c r="C18" s="353"/>
      <c r="D18" s="353"/>
      <c r="E18" s="353"/>
      <c r="F18" s="353"/>
      <c r="G18" s="445"/>
      <c r="H18" s="427" t="s">
        <v>6</v>
      </c>
      <c r="I18" s="428"/>
      <c r="J18" s="428"/>
      <c r="K18" s="428"/>
      <c r="L18" s="428"/>
      <c r="M18" s="428"/>
      <c r="N18" s="429"/>
      <c r="O18" s="419" t="s">
        <v>12</v>
      </c>
      <c r="P18" s="420"/>
      <c r="Q18" s="420"/>
      <c r="R18" s="420"/>
      <c r="S18" s="477" t="e">
        <f>IF(VLOOKUP($AY$2,Data,18,FALSE)=0,"-",VLOOKUP($AY$2,Data,18,FALSE))</f>
        <v>#REF!</v>
      </c>
      <c r="T18" s="477"/>
      <c r="U18" s="477"/>
      <c r="V18" s="477"/>
      <c r="W18" s="477"/>
      <c r="X18" s="477"/>
      <c r="Y18" s="477"/>
      <c r="Z18" s="477"/>
      <c r="AA18" s="477"/>
      <c r="AB18" s="425"/>
      <c r="AC18" s="425"/>
      <c r="AD18" s="425"/>
      <c r="AE18" s="426"/>
      <c r="AF18" s="419" t="s">
        <v>13</v>
      </c>
      <c r="AG18" s="420"/>
      <c r="AH18" s="420"/>
      <c r="AI18" s="420"/>
      <c r="AJ18" s="477" t="e">
        <f>IF(VLOOKUP($AY$2,Data,13,FALSE)=0,"-",VLOOKUP($AY$2,Data,13,FALSE))</f>
        <v>#REF!</v>
      </c>
      <c r="AK18" s="477"/>
      <c r="AL18" s="477"/>
      <c r="AM18" s="477"/>
      <c r="AN18" s="477"/>
      <c r="AO18" s="477"/>
      <c r="AP18" s="477"/>
      <c r="AQ18" s="477"/>
      <c r="AR18" s="477"/>
      <c r="AS18" s="425"/>
      <c r="AT18" s="425"/>
      <c r="AU18" s="425"/>
      <c r="AV18" s="426"/>
    </row>
    <row r="19" spans="2:48" ht="24.75" customHeight="1">
      <c r="B19" s="352"/>
      <c r="C19" s="353"/>
      <c r="D19" s="353"/>
      <c r="E19" s="353"/>
      <c r="F19" s="353"/>
      <c r="G19" s="445"/>
      <c r="H19" s="427" t="s">
        <v>113</v>
      </c>
      <c r="I19" s="428"/>
      <c r="J19" s="428"/>
      <c r="K19" s="428"/>
      <c r="L19" s="428"/>
      <c r="M19" s="428"/>
      <c r="N19" s="429"/>
      <c r="O19" s="419" t="s">
        <v>12</v>
      </c>
      <c r="P19" s="420"/>
      <c r="Q19" s="420"/>
      <c r="R19" s="420"/>
      <c r="S19" s="477" t="e">
        <f>IF(VLOOKUP($AY$2,Data,19,FALSE)=0,"-",VLOOKUP($AY$2,Data,19,FALSE))</f>
        <v>#REF!</v>
      </c>
      <c r="T19" s="477"/>
      <c r="U19" s="477"/>
      <c r="V19" s="477"/>
      <c r="W19" s="477"/>
      <c r="X19" s="477"/>
      <c r="Y19" s="477"/>
      <c r="Z19" s="477"/>
      <c r="AA19" s="477"/>
      <c r="AB19" s="421" t="s">
        <v>31</v>
      </c>
      <c r="AC19" s="421"/>
      <c r="AD19" s="421"/>
      <c r="AE19" s="422"/>
      <c r="AF19" s="419" t="s">
        <v>13</v>
      </c>
      <c r="AG19" s="420"/>
      <c r="AH19" s="420"/>
      <c r="AI19" s="420"/>
      <c r="AJ19" s="477" t="e">
        <f>IF(VLOOKUP($AY$2,Data,14,FALSE)=0,"-",VLOOKUP($AY$2,Data,14,FALSE))</f>
        <v>#REF!</v>
      </c>
      <c r="AK19" s="477"/>
      <c r="AL19" s="477"/>
      <c r="AM19" s="477"/>
      <c r="AN19" s="477"/>
      <c r="AO19" s="477"/>
      <c r="AP19" s="477"/>
      <c r="AQ19" s="477"/>
      <c r="AR19" s="477"/>
      <c r="AS19" s="421" t="s">
        <v>32</v>
      </c>
      <c r="AT19" s="421"/>
      <c r="AU19" s="421"/>
      <c r="AV19" s="422"/>
    </row>
    <row r="20" spans="2:48" ht="24.75" customHeight="1">
      <c r="B20" s="338"/>
      <c r="C20" s="339"/>
      <c r="D20" s="339"/>
      <c r="E20" s="339"/>
      <c r="F20" s="339"/>
      <c r="G20" s="446"/>
      <c r="H20" s="389" t="s">
        <v>114</v>
      </c>
      <c r="I20" s="390"/>
      <c r="J20" s="390"/>
      <c r="K20" s="390"/>
      <c r="L20" s="390"/>
      <c r="M20" s="390"/>
      <c r="N20" s="391"/>
      <c r="O20" s="392" t="s">
        <v>12</v>
      </c>
      <c r="P20" s="393"/>
      <c r="Q20" s="393"/>
      <c r="R20" s="393"/>
      <c r="S20" s="404" t="e">
        <f>IF(VLOOKUP($AY$2,Data,20,FALSE)=0,"-",VLOOKUP($AY$2,Data,20,FALSE))</f>
        <v>#REF!</v>
      </c>
      <c r="T20" s="404"/>
      <c r="U20" s="404"/>
      <c r="V20" s="404"/>
      <c r="W20" s="404"/>
      <c r="X20" s="404"/>
      <c r="Y20" s="404"/>
      <c r="Z20" s="404"/>
      <c r="AA20" s="404"/>
      <c r="AB20" s="405" t="s">
        <v>31</v>
      </c>
      <c r="AC20" s="405"/>
      <c r="AD20" s="405"/>
      <c r="AE20" s="406"/>
      <c r="AF20" s="392" t="s">
        <v>13</v>
      </c>
      <c r="AG20" s="393"/>
      <c r="AH20" s="393"/>
      <c r="AI20" s="393"/>
      <c r="AJ20" s="404" t="e">
        <f>IF(VLOOKUP($AY$2,Data,15,FALSE)=0,"-",VLOOKUP($AY$2,Data,15,FALSE))</f>
        <v>#REF!</v>
      </c>
      <c r="AK20" s="404"/>
      <c r="AL20" s="404"/>
      <c r="AM20" s="404"/>
      <c r="AN20" s="404"/>
      <c r="AO20" s="404"/>
      <c r="AP20" s="404"/>
      <c r="AQ20" s="404"/>
      <c r="AR20" s="404"/>
      <c r="AS20" s="405" t="s">
        <v>32</v>
      </c>
      <c r="AT20" s="405"/>
      <c r="AU20" s="405"/>
      <c r="AV20" s="406"/>
    </row>
    <row r="21" spans="2:48" ht="24.75" customHeight="1">
      <c r="B21" s="335" t="s">
        <v>10</v>
      </c>
      <c r="C21" s="394"/>
      <c r="D21" s="394"/>
      <c r="E21" s="394"/>
      <c r="F21" s="394"/>
      <c r="G21" s="423"/>
      <c r="H21" s="415" t="s">
        <v>5</v>
      </c>
      <c r="I21" s="416"/>
      <c r="J21" s="416"/>
      <c r="K21" s="416"/>
      <c r="L21" s="416"/>
      <c r="M21" s="416"/>
      <c r="N21" s="417"/>
      <c r="O21" s="366" t="s">
        <v>12</v>
      </c>
      <c r="P21" s="367"/>
      <c r="Q21" s="367"/>
      <c r="R21" s="367"/>
      <c r="S21" s="407" t="e">
        <f>IF(VLOOKUP($AY$2,Data,24,FALSE)=0,"-",VLOOKUP($AY$2,Data,24,FALSE))</f>
        <v>#REF!</v>
      </c>
      <c r="T21" s="407"/>
      <c r="U21" s="407"/>
      <c r="V21" s="407"/>
      <c r="W21" s="407"/>
      <c r="X21" s="407"/>
      <c r="Y21" s="407"/>
      <c r="Z21" s="407"/>
      <c r="AA21" s="407"/>
      <c r="AB21" s="408" t="s">
        <v>29</v>
      </c>
      <c r="AC21" s="408"/>
      <c r="AD21" s="408"/>
      <c r="AE21" s="409"/>
      <c r="AF21" s="366" t="s">
        <v>13</v>
      </c>
      <c r="AG21" s="367"/>
      <c r="AH21" s="367"/>
      <c r="AI21" s="367"/>
      <c r="AJ21" s="407" t="e">
        <f>IF(VLOOKUP($AY$2,Data,21,FALSE)=0,"-",VLOOKUP($AY$2,Data,21,FALSE))</f>
        <v>#REF!</v>
      </c>
      <c r="AK21" s="407"/>
      <c r="AL21" s="407"/>
      <c r="AM21" s="407"/>
      <c r="AN21" s="407"/>
      <c r="AO21" s="407"/>
      <c r="AP21" s="407"/>
      <c r="AQ21" s="407"/>
      <c r="AR21" s="407"/>
      <c r="AS21" s="408" t="s">
        <v>30</v>
      </c>
      <c r="AT21" s="408"/>
      <c r="AU21" s="408"/>
      <c r="AV21" s="409"/>
    </row>
    <row r="22" spans="2:48" ht="24.75" customHeight="1">
      <c r="B22" s="395"/>
      <c r="C22" s="396"/>
      <c r="D22" s="396"/>
      <c r="E22" s="396"/>
      <c r="F22" s="396"/>
      <c r="G22" s="424"/>
      <c r="H22" s="412" t="s">
        <v>113</v>
      </c>
      <c r="I22" s="413"/>
      <c r="J22" s="413"/>
      <c r="K22" s="413"/>
      <c r="L22" s="413"/>
      <c r="M22" s="413"/>
      <c r="N22" s="414"/>
      <c r="O22" s="399" t="s">
        <v>12</v>
      </c>
      <c r="P22" s="400"/>
      <c r="Q22" s="400"/>
      <c r="R22" s="400"/>
      <c r="S22" s="401" t="e">
        <f>IF(VLOOKUP($AY$2,Data,25,FALSE)=0,"-",VLOOKUP($AY$2,Data,25,FALSE))</f>
        <v>#REF!</v>
      </c>
      <c r="T22" s="401"/>
      <c r="U22" s="401"/>
      <c r="V22" s="401"/>
      <c r="W22" s="401"/>
      <c r="X22" s="401"/>
      <c r="Y22" s="401"/>
      <c r="Z22" s="401"/>
      <c r="AA22" s="401"/>
      <c r="AB22" s="402" t="s">
        <v>31</v>
      </c>
      <c r="AC22" s="402"/>
      <c r="AD22" s="402"/>
      <c r="AE22" s="403"/>
      <c r="AF22" s="399" t="s">
        <v>13</v>
      </c>
      <c r="AG22" s="400"/>
      <c r="AH22" s="400"/>
      <c r="AI22" s="400"/>
      <c r="AJ22" s="401" t="e">
        <f>IF(VLOOKUP($AY$2,Data,22,FALSE)=0,"-",VLOOKUP($AY$2,Data,22,FALSE))</f>
        <v>#REF!</v>
      </c>
      <c r="AK22" s="401"/>
      <c r="AL22" s="401"/>
      <c r="AM22" s="401"/>
      <c r="AN22" s="401"/>
      <c r="AO22" s="401"/>
      <c r="AP22" s="401"/>
      <c r="AQ22" s="401"/>
      <c r="AR22" s="401"/>
      <c r="AS22" s="402" t="s">
        <v>32</v>
      </c>
      <c r="AT22" s="402"/>
      <c r="AU22" s="402"/>
      <c r="AV22" s="403"/>
    </row>
    <row r="23" spans="2:48" ht="24.75" customHeight="1">
      <c r="B23" s="395"/>
      <c r="C23" s="396"/>
      <c r="D23" s="396"/>
      <c r="E23" s="396"/>
      <c r="F23" s="396"/>
      <c r="G23" s="424"/>
      <c r="H23" s="389" t="s">
        <v>114</v>
      </c>
      <c r="I23" s="390"/>
      <c r="J23" s="390"/>
      <c r="K23" s="390"/>
      <c r="L23" s="390"/>
      <c r="M23" s="390"/>
      <c r="N23" s="391"/>
      <c r="O23" s="392" t="s">
        <v>12</v>
      </c>
      <c r="P23" s="393"/>
      <c r="Q23" s="393"/>
      <c r="R23" s="393"/>
      <c r="S23" s="404" t="e">
        <f>IF(VLOOKUP($AY$2,Data,26,FALSE)=0,"-",VLOOKUP($AY$2,Data,26,FALSE))</f>
        <v>#REF!</v>
      </c>
      <c r="T23" s="404"/>
      <c r="U23" s="404"/>
      <c r="V23" s="404"/>
      <c r="W23" s="404"/>
      <c r="X23" s="404"/>
      <c r="Y23" s="404"/>
      <c r="Z23" s="404"/>
      <c r="AA23" s="404"/>
      <c r="AB23" s="405" t="s">
        <v>31</v>
      </c>
      <c r="AC23" s="405"/>
      <c r="AD23" s="405"/>
      <c r="AE23" s="406"/>
      <c r="AF23" s="392" t="s">
        <v>13</v>
      </c>
      <c r="AG23" s="393"/>
      <c r="AH23" s="393"/>
      <c r="AI23" s="393"/>
      <c r="AJ23" s="404" t="e">
        <f>IF(VLOOKUP($AY$2,Data,23,FALSE)=0,"-",VLOOKUP($AY$2,Data,23,FALSE))</f>
        <v>#REF!</v>
      </c>
      <c r="AK23" s="404"/>
      <c r="AL23" s="404"/>
      <c r="AM23" s="404"/>
      <c r="AN23" s="404"/>
      <c r="AO23" s="404"/>
      <c r="AP23" s="404"/>
      <c r="AQ23" s="404"/>
      <c r="AR23" s="404"/>
      <c r="AS23" s="405" t="s">
        <v>32</v>
      </c>
      <c r="AT23" s="405"/>
      <c r="AU23" s="405"/>
      <c r="AV23" s="406"/>
    </row>
    <row r="24" spans="2:48" ht="24.75" customHeight="1">
      <c r="B24" s="335" t="s">
        <v>11</v>
      </c>
      <c r="C24" s="394"/>
      <c r="D24" s="394"/>
      <c r="E24" s="394"/>
      <c r="F24" s="394"/>
      <c r="G24" s="394"/>
      <c r="H24" s="415" t="s">
        <v>5</v>
      </c>
      <c r="I24" s="416"/>
      <c r="J24" s="416"/>
      <c r="K24" s="416"/>
      <c r="L24" s="416"/>
      <c r="M24" s="416"/>
      <c r="N24" s="417"/>
      <c r="O24" s="366" t="s">
        <v>12</v>
      </c>
      <c r="P24" s="367"/>
      <c r="Q24" s="367"/>
      <c r="R24" s="367"/>
      <c r="S24" s="407" t="e">
        <f>IF(VLOOKUP($AY$2,Data,30,FALSE)=0,"-",VLOOKUP($AY$2,Data,30,FALSE))</f>
        <v>#REF!</v>
      </c>
      <c r="T24" s="407"/>
      <c r="U24" s="407"/>
      <c r="V24" s="407"/>
      <c r="W24" s="407"/>
      <c r="X24" s="407"/>
      <c r="Y24" s="407"/>
      <c r="Z24" s="407"/>
      <c r="AA24" s="407"/>
      <c r="AB24" s="408" t="s">
        <v>29</v>
      </c>
      <c r="AC24" s="408"/>
      <c r="AD24" s="408"/>
      <c r="AE24" s="409"/>
      <c r="AF24" s="366" t="s">
        <v>13</v>
      </c>
      <c r="AG24" s="367"/>
      <c r="AH24" s="367"/>
      <c r="AI24" s="367"/>
      <c r="AJ24" s="407" t="e">
        <f>IF(VLOOKUP($AY$2,Data,27,FALSE)=0,"-",VLOOKUP($AY$2,Data,27,FALSE))</f>
        <v>#REF!</v>
      </c>
      <c r="AK24" s="407"/>
      <c r="AL24" s="407"/>
      <c r="AM24" s="407"/>
      <c r="AN24" s="407"/>
      <c r="AO24" s="407"/>
      <c r="AP24" s="407"/>
      <c r="AQ24" s="407"/>
      <c r="AR24" s="407"/>
      <c r="AS24" s="408" t="s">
        <v>30</v>
      </c>
      <c r="AT24" s="408"/>
      <c r="AU24" s="408"/>
      <c r="AV24" s="409"/>
    </row>
    <row r="25" spans="2:48" ht="24.75" customHeight="1">
      <c r="B25" s="395"/>
      <c r="C25" s="396"/>
      <c r="D25" s="396"/>
      <c r="E25" s="396"/>
      <c r="F25" s="396"/>
      <c r="G25" s="396"/>
      <c r="H25" s="412" t="s">
        <v>113</v>
      </c>
      <c r="I25" s="413"/>
      <c r="J25" s="413"/>
      <c r="K25" s="413"/>
      <c r="L25" s="413"/>
      <c r="M25" s="413"/>
      <c r="N25" s="414"/>
      <c r="O25" s="399" t="s">
        <v>12</v>
      </c>
      <c r="P25" s="400"/>
      <c r="Q25" s="400"/>
      <c r="R25" s="400"/>
      <c r="S25" s="401" t="e">
        <f>IF(VLOOKUP($AY$2,Data,31,FALSE)=0,"-",VLOOKUP($AY$2,Data,31,FALSE))</f>
        <v>#REF!</v>
      </c>
      <c r="T25" s="401"/>
      <c r="U25" s="401"/>
      <c r="V25" s="401"/>
      <c r="W25" s="401"/>
      <c r="X25" s="401"/>
      <c r="Y25" s="401"/>
      <c r="Z25" s="401"/>
      <c r="AA25" s="401"/>
      <c r="AB25" s="402" t="s">
        <v>31</v>
      </c>
      <c r="AC25" s="402"/>
      <c r="AD25" s="402"/>
      <c r="AE25" s="403"/>
      <c r="AF25" s="399" t="s">
        <v>13</v>
      </c>
      <c r="AG25" s="400"/>
      <c r="AH25" s="400"/>
      <c r="AI25" s="400"/>
      <c r="AJ25" s="401" t="e">
        <f>IF(VLOOKUP($AY$2,Data,28,FALSE)=0,"-",VLOOKUP($AY$2,Data,28,FALSE))</f>
        <v>#REF!</v>
      </c>
      <c r="AK25" s="401"/>
      <c r="AL25" s="401"/>
      <c r="AM25" s="401"/>
      <c r="AN25" s="401"/>
      <c r="AO25" s="401"/>
      <c r="AP25" s="401"/>
      <c r="AQ25" s="401"/>
      <c r="AR25" s="401"/>
      <c r="AS25" s="402" t="s">
        <v>32</v>
      </c>
      <c r="AT25" s="402"/>
      <c r="AU25" s="402"/>
      <c r="AV25" s="403"/>
    </row>
    <row r="26" spans="2:48" ht="24.75" customHeight="1">
      <c r="B26" s="397"/>
      <c r="C26" s="398"/>
      <c r="D26" s="398"/>
      <c r="E26" s="398"/>
      <c r="F26" s="398"/>
      <c r="G26" s="398"/>
      <c r="H26" s="389" t="s">
        <v>114</v>
      </c>
      <c r="I26" s="390"/>
      <c r="J26" s="390"/>
      <c r="K26" s="390"/>
      <c r="L26" s="390"/>
      <c r="M26" s="390"/>
      <c r="N26" s="391"/>
      <c r="O26" s="392" t="s">
        <v>12</v>
      </c>
      <c r="P26" s="393"/>
      <c r="Q26" s="393"/>
      <c r="R26" s="393"/>
      <c r="S26" s="404" t="e">
        <f>IF(VLOOKUP($AY$2,Data,32,FALSE)=0,"-",VLOOKUP($AY$2,Data,32,FALSE))</f>
        <v>#REF!</v>
      </c>
      <c r="T26" s="404"/>
      <c r="U26" s="404"/>
      <c r="V26" s="404"/>
      <c r="W26" s="404"/>
      <c r="X26" s="404"/>
      <c r="Y26" s="404"/>
      <c r="Z26" s="404"/>
      <c r="AA26" s="404"/>
      <c r="AB26" s="405" t="s">
        <v>31</v>
      </c>
      <c r="AC26" s="405"/>
      <c r="AD26" s="405"/>
      <c r="AE26" s="406"/>
      <c r="AF26" s="392" t="s">
        <v>13</v>
      </c>
      <c r="AG26" s="393"/>
      <c r="AH26" s="393"/>
      <c r="AI26" s="393"/>
      <c r="AJ26" s="404" t="e">
        <f>IF(VLOOKUP($AY$2,Data,29,FALSE)=0,"-",VLOOKUP($AY$2,Data,29,FALSE))</f>
        <v>#REF!</v>
      </c>
      <c r="AK26" s="404"/>
      <c r="AL26" s="404"/>
      <c r="AM26" s="404"/>
      <c r="AN26" s="404"/>
      <c r="AO26" s="404"/>
      <c r="AP26" s="404"/>
      <c r="AQ26" s="404"/>
      <c r="AR26" s="404"/>
      <c r="AS26" s="405" t="s">
        <v>32</v>
      </c>
      <c r="AT26" s="405"/>
      <c r="AU26" s="405"/>
      <c r="AV26" s="406"/>
    </row>
    <row r="27" spans="2:48" ht="24.75" customHeight="1">
      <c r="B27" s="380" t="s">
        <v>7</v>
      </c>
      <c r="C27" s="381"/>
      <c r="D27" s="381"/>
      <c r="E27" s="381"/>
      <c r="F27" s="381"/>
      <c r="G27" s="381"/>
      <c r="H27" s="381"/>
      <c r="I27" s="381"/>
      <c r="J27" s="381"/>
      <c r="K27" s="381"/>
      <c r="L27" s="381"/>
      <c r="M27" s="381"/>
      <c r="N27" s="382"/>
      <c r="O27" s="383" t="s">
        <v>12</v>
      </c>
      <c r="P27" s="384"/>
      <c r="Q27" s="384"/>
      <c r="R27" s="384"/>
      <c r="S27" s="388" t="e">
        <f>IF(VLOOKUP($AY$2,Data,34,FALSE)=0,"-",VLOOKUP($AY$2,Data,34,FALSE))</f>
        <v>#REF!</v>
      </c>
      <c r="T27" s="388"/>
      <c r="U27" s="388"/>
      <c r="V27" s="388"/>
      <c r="W27" s="388"/>
      <c r="X27" s="388"/>
      <c r="Y27" s="388"/>
      <c r="Z27" s="388"/>
      <c r="AA27" s="388"/>
      <c r="AB27" s="386" t="s">
        <v>29</v>
      </c>
      <c r="AC27" s="386"/>
      <c r="AD27" s="386"/>
      <c r="AE27" s="387"/>
      <c r="AF27" s="383" t="s">
        <v>13</v>
      </c>
      <c r="AG27" s="384"/>
      <c r="AH27" s="384"/>
      <c r="AI27" s="384"/>
      <c r="AJ27" s="388" t="e">
        <f>IF(VLOOKUP($AY$2,Data,33,FALSE)=0,"-",VLOOKUP($AY$2,Data,33,FALSE))</f>
        <v>#REF!</v>
      </c>
      <c r="AK27" s="388"/>
      <c r="AL27" s="388"/>
      <c r="AM27" s="388"/>
      <c r="AN27" s="388"/>
      <c r="AO27" s="388"/>
      <c r="AP27" s="388"/>
      <c r="AQ27" s="388"/>
      <c r="AR27" s="388"/>
      <c r="AS27" s="386" t="s">
        <v>30</v>
      </c>
      <c r="AT27" s="386"/>
      <c r="AU27" s="386"/>
      <c r="AV27" s="387"/>
    </row>
    <row r="28" spans="2:48" ht="24.75" customHeight="1">
      <c r="B28" s="380" t="s">
        <v>14</v>
      </c>
      <c r="C28" s="381"/>
      <c r="D28" s="381"/>
      <c r="E28" s="381"/>
      <c r="F28" s="381"/>
      <c r="G28" s="381"/>
      <c r="H28" s="381"/>
      <c r="I28" s="381"/>
      <c r="J28" s="381"/>
      <c r="K28" s="381"/>
      <c r="L28" s="381"/>
      <c r="M28" s="381"/>
      <c r="N28" s="382"/>
      <c r="O28" s="383" t="s">
        <v>12</v>
      </c>
      <c r="P28" s="384"/>
      <c r="Q28" s="384"/>
      <c r="R28" s="384"/>
      <c r="S28" s="388" t="e">
        <f>IF(VLOOKUP($AY$2,Data,38,FALSE)=0,"-",VLOOKUP($AY$2,Data,38,FALSE))</f>
        <v>#REF!</v>
      </c>
      <c r="T28" s="388"/>
      <c r="U28" s="388"/>
      <c r="V28" s="388"/>
      <c r="W28" s="388"/>
      <c r="X28" s="388"/>
      <c r="Y28" s="388"/>
      <c r="Z28" s="388"/>
      <c r="AA28" s="388"/>
      <c r="AB28" s="386" t="s">
        <v>33</v>
      </c>
      <c r="AC28" s="386"/>
      <c r="AD28" s="386"/>
      <c r="AE28" s="387"/>
      <c r="AF28" s="383" t="s">
        <v>13</v>
      </c>
      <c r="AG28" s="384"/>
      <c r="AH28" s="384"/>
      <c r="AI28" s="384"/>
      <c r="AJ28" s="388" t="e">
        <f>IF(VLOOKUP($AY$2,Data,35,FALSE)=0,"-",VLOOKUP($AY$2,Data,35,FALSE))</f>
        <v>#REF!</v>
      </c>
      <c r="AK28" s="388"/>
      <c r="AL28" s="388"/>
      <c r="AM28" s="388"/>
      <c r="AN28" s="388"/>
      <c r="AO28" s="388"/>
      <c r="AP28" s="388"/>
      <c r="AQ28" s="388"/>
      <c r="AR28" s="388"/>
      <c r="AS28" s="386" t="s">
        <v>34</v>
      </c>
      <c r="AT28" s="386"/>
      <c r="AU28" s="386"/>
      <c r="AV28" s="387"/>
    </row>
    <row r="29" spans="2:48" ht="24.75" customHeight="1">
      <c r="B29" s="380" t="s">
        <v>15</v>
      </c>
      <c r="C29" s="381"/>
      <c r="D29" s="381"/>
      <c r="E29" s="381"/>
      <c r="F29" s="381"/>
      <c r="G29" s="381"/>
      <c r="H29" s="381"/>
      <c r="I29" s="381"/>
      <c r="J29" s="381"/>
      <c r="K29" s="381"/>
      <c r="L29" s="381"/>
      <c r="M29" s="381"/>
      <c r="N29" s="382"/>
      <c r="O29" s="383" t="s">
        <v>12</v>
      </c>
      <c r="P29" s="384"/>
      <c r="Q29" s="384"/>
      <c r="R29" s="384"/>
      <c r="S29" s="388" t="e">
        <f>IF(VLOOKUP($AY$2,Data,39,FALSE)=0,"-",VLOOKUP($AY$2,Data,39,FALSE))</f>
        <v>#REF!</v>
      </c>
      <c r="T29" s="388"/>
      <c r="U29" s="388"/>
      <c r="V29" s="388"/>
      <c r="W29" s="388"/>
      <c r="X29" s="388"/>
      <c r="Y29" s="388"/>
      <c r="Z29" s="388"/>
      <c r="AA29" s="388"/>
      <c r="AB29" s="386" t="s">
        <v>29</v>
      </c>
      <c r="AC29" s="386"/>
      <c r="AD29" s="386"/>
      <c r="AE29" s="387"/>
      <c r="AF29" s="383" t="s">
        <v>13</v>
      </c>
      <c r="AG29" s="384"/>
      <c r="AH29" s="384"/>
      <c r="AI29" s="384"/>
      <c r="AJ29" s="388" t="e">
        <f>IF(VLOOKUP($AY$2,Data,36,FALSE)=0,"-",VLOOKUP($AY$2,Data,36,FALSE))</f>
        <v>#REF!</v>
      </c>
      <c r="AK29" s="388"/>
      <c r="AL29" s="388"/>
      <c r="AM29" s="388"/>
      <c r="AN29" s="388"/>
      <c r="AO29" s="388"/>
      <c r="AP29" s="388"/>
      <c r="AQ29" s="388"/>
      <c r="AR29" s="388"/>
      <c r="AS29" s="386" t="s">
        <v>30</v>
      </c>
      <c r="AT29" s="386"/>
      <c r="AU29" s="386"/>
      <c r="AV29" s="387"/>
    </row>
    <row r="30" spans="2:48" ht="24.75" customHeight="1">
      <c r="B30" s="374" t="s">
        <v>18</v>
      </c>
      <c r="C30" s="375"/>
      <c r="D30" s="375"/>
      <c r="E30" s="375"/>
      <c r="F30" s="375"/>
      <c r="G30" s="375"/>
      <c r="H30" s="375"/>
      <c r="I30" s="375"/>
      <c r="J30" s="375"/>
      <c r="K30" s="375"/>
      <c r="L30" s="375"/>
      <c r="M30" s="375"/>
      <c r="N30" s="376"/>
      <c r="O30" s="366" t="s">
        <v>12</v>
      </c>
      <c r="P30" s="367"/>
      <c r="Q30" s="367"/>
      <c r="R30" s="367"/>
      <c r="S30" s="407" t="e">
        <f>IF(VLOOKUP($AY$2,Data,40,FALSE)=0,"-",VLOOKUP($AY$2,Data,40,FALSE))</f>
        <v>#REF!</v>
      </c>
      <c r="T30" s="407"/>
      <c r="U30" s="407"/>
      <c r="V30" s="407"/>
      <c r="W30" s="407"/>
      <c r="X30" s="407"/>
      <c r="Y30" s="407"/>
      <c r="Z30" s="407"/>
      <c r="AA30" s="407"/>
      <c r="AB30" s="364" t="s">
        <v>29</v>
      </c>
      <c r="AC30" s="364"/>
      <c r="AD30" s="364"/>
      <c r="AE30" s="365"/>
      <c r="AF30" s="366" t="s">
        <v>13</v>
      </c>
      <c r="AG30" s="367"/>
      <c r="AH30" s="367"/>
      <c r="AI30" s="367"/>
      <c r="AJ30" s="407" t="e">
        <f>IF(VLOOKUP($AY$2,Data,37,FALSE)=0,"-",VLOOKUP($AY$2,Data,37,FALSE))</f>
        <v>#REF!</v>
      </c>
      <c r="AK30" s="407"/>
      <c r="AL30" s="407"/>
      <c r="AM30" s="407"/>
      <c r="AN30" s="407"/>
      <c r="AO30" s="407"/>
      <c r="AP30" s="407"/>
      <c r="AQ30" s="407"/>
      <c r="AR30" s="407"/>
      <c r="AS30" s="364" t="s">
        <v>30</v>
      </c>
      <c r="AT30" s="364"/>
      <c r="AU30" s="364"/>
      <c r="AV30" s="365"/>
    </row>
    <row r="31" spans="2:48" ht="33.75" customHeight="1">
      <c r="B31" s="374" t="s">
        <v>16</v>
      </c>
      <c r="C31" s="375"/>
      <c r="D31" s="375"/>
      <c r="E31" s="375"/>
      <c r="F31" s="375"/>
      <c r="G31" s="375"/>
      <c r="H31" s="375"/>
      <c r="I31" s="375"/>
      <c r="J31" s="375"/>
      <c r="K31" s="375"/>
      <c r="L31" s="375"/>
      <c r="M31" s="375"/>
      <c r="N31" s="376"/>
      <c r="O31" s="482" t="e">
        <f>IF(VLOOKUP($AY$2,Data,41,FALSE)=0,"-",VLOOKUP($AY$2,Data,41,FALSE))</f>
        <v>#REF!</v>
      </c>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row>
    <row r="32" spans="2:48" ht="21.75" customHeight="1">
      <c r="B32" s="380" t="s">
        <v>8</v>
      </c>
      <c r="C32" s="381"/>
      <c r="D32" s="381"/>
      <c r="E32" s="381"/>
      <c r="F32" s="381"/>
      <c r="G32" s="381"/>
      <c r="H32" s="381"/>
      <c r="I32" s="381"/>
      <c r="J32" s="381"/>
      <c r="K32" s="381"/>
      <c r="L32" s="381"/>
      <c r="M32" s="381"/>
      <c r="N32" s="382"/>
      <c r="O32" s="482" t="e">
        <f>IF(VLOOKUP($AY$2,Data,42,FALSE)=0,"-",VLOOKUP($AY$2,Data,42,FALSE))</f>
        <v>#REF!</v>
      </c>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4"/>
    </row>
    <row r="33" spans="2:48" ht="18" customHeight="1">
      <c r="B33" s="335" t="s">
        <v>2</v>
      </c>
      <c r="C33" s="369"/>
      <c r="D33" s="369"/>
      <c r="E33" s="369"/>
      <c r="F33" s="369"/>
      <c r="G33" s="369"/>
      <c r="H33" s="369"/>
      <c r="I33" s="369"/>
      <c r="J33" s="369"/>
      <c r="K33" s="369"/>
      <c r="L33" s="369"/>
      <c r="M33" s="369"/>
      <c r="N33" s="370"/>
      <c r="O33" s="341" t="s">
        <v>27</v>
      </c>
      <c r="P33" s="342"/>
      <c r="Q33" s="342"/>
      <c r="R33" s="342"/>
      <c r="S33" s="342"/>
      <c r="T33" s="342"/>
      <c r="U33" s="342"/>
      <c r="V33" s="343"/>
      <c r="W33" s="478" t="e">
        <f>VLOOKUP($AY$2,Data,43,FALSE)</f>
        <v>#REF!</v>
      </c>
      <c r="X33" s="479"/>
      <c r="Y33" s="479"/>
      <c r="Z33" s="479"/>
      <c r="AA33" s="479"/>
      <c r="AB33" s="479"/>
      <c r="AC33" s="479"/>
      <c r="AD33" s="479"/>
      <c r="AE33" s="480"/>
      <c r="AF33" s="344" t="s">
        <v>28</v>
      </c>
      <c r="AG33" s="342"/>
      <c r="AH33" s="342"/>
      <c r="AI33" s="342"/>
      <c r="AJ33" s="342"/>
      <c r="AK33" s="342"/>
      <c r="AL33" s="342"/>
      <c r="AM33" s="343"/>
      <c r="AN33" s="478" t="e">
        <f>VLOOKUP($AY$2,Data,44,FALSE)</f>
        <v>#REF!</v>
      </c>
      <c r="AO33" s="479"/>
      <c r="AP33" s="479"/>
      <c r="AQ33" s="479"/>
      <c r="AR33" s="479"/>
      <c r="AS33" s="479"/>
      <c r="AT33" s="479"/>
      <c r="AU33" s="479"/>
      <c r="AV33" s="481"/>
    </row>
    <row r="34" spans="2:48" ht="18" customHeight="1">
      <c r="B34" s="371"/>
      <c r="C34" s="372"/>
      <c r="D34" s="372"/>
      <c r="E34" s="372"/>
      <c r="F34" s="372"/>
      <c r="G34" s="372"/>
      <c r="H34" s="372"/>
      <c r="I34" s="372"/>
      <c r="J34" s="372"/>
      <c r="K34" s="372"/>
      <c r="L34" s="372"/>
      <c r="M34" s="372"/>
      <c r="N34" s="373"/>
      <c r="O34" s="345" t="s">
        <v>0</v>
      </c>
      <c r="P34" s="346"/>
      <c r="Q34" s="346"/>
      <c r="R34" s="346"/>
      <c r="S34" s="346"/>
      <c r="T34" s="346"/>
      <c r="U34" s="346"/>
      <c r="V34" s="347"/>
      <c r="W34" s="485" t="e">
        <f>VLOOKUP($AY$2,Data,45,FALSE)</f>
        <v>#REF!</v>
      </c>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 customHeight="1">
      <c r="B35" s="335" t="s">
        <v>3</v>
      </c>
      <c r="C35" s="336"/>
      <c r="D35" s="336"/>
      <c r="E35" s="336"/>
      <c r="F35" s="336"/>
      <c r="G35" s="336"/>
      <c r="H35" s="336"/>
      <c r="I35" s="336"/>
      <c r="J35" s="336"/>
      <c r="K35" s="336"/>
      <c r="L35" s="336"/>
      <c r="M35" s="336"/>
      <c r="N35" s="337"/>
      <c r="O35" s="341" t="s">
        <v>27</v>
      </c>
      <c r="P35" s="342"/>
      <c r="Q35" s="342"/>
      <c r="R35" s="342"/>
      <c r="S35" s="342"/>
      <c r="T35" s="342"/>
      <c r="U35" s="342"/>
      <c r="V35" s="343"/>
      <c r="W35" s="478" t="e">
        <f>VLOOKUP($AY$2,Data,46,FALSE)</f>
        <v>#REF!</v>
      </c>
      <c r="X35" s="479"/>
      <c r="Y35" s="479"/>
      <c r="Z35" s="479"/>
      <c r="AA35" s="479"/>
      <c r="AB35" s="479"/>
      <c r="AC35" s="479"/>
      <c r="AD35" s="479"/>
      <c r="AE35" s="480"/>
      <c r="AF35" s="344" t="s">
        <v>28</v>
      </c>
      <c r="AG35" s="342"/>
      <c r="AH35" s="342"/>
      <c r="AI35" s="342"/>
      <c r="AJ35" s="342"/>
      <c r="AK35" s="342"/>
      <c r="AL35" s="342"/>
      <c r="AM35" s="343"/>
      <c r="AN35" s="478" t="e">
        <f>VLOOKUP($AY$2,Data,47,FALSE)</f>
        <v>#REF!</v>
      </c>
      <c r="AO35" s="479"/>
      <c r="AP35" s="479"/>
      <c r="AQ35" s="479"/>
      <c r="AR35" s="479"/>
      <c r="AS35" s="479"/>
      <c r="AT35" s="479"/>
      <c r="AU35" s="479"/>
      <c r="AV35" s="481"/>
    </row>
    <row r="36" spans="2:48" ht="18" customHeight="1">
      <c r="B36" s="338"/>
      <c r="C36" s="339"/>
      <c r="D36" s="339"/>
      <c r="E36" s="339"/>
      <c r="F36" s="339"/>
      <c r="G36" s="339"/>
      <c r="H36" s="339"/>
      <c r="I36" s="339"/>
      <c r="J36" s="339"/>
      <c r="K36" s="339"/>
      <c r="L36" s="339"/>
      <c r="M36" s="339"/>
      <c r="N36" s="340"/>
      <c r="O36" s="345" t="s">
        <v>0</v>
      </c>
      <c r="P36" s="346"/>
      <c r="Q36" s="346"/>
      <c r="R36" s="346"/>
      <c r="S36" s="346"/>
      <c r="T36" s="346"/>
      <c r="U36" s="346"/>
      <c r="V36" s="347"/>
      <c r="W36" s="485" t="e">
        <f>VLOOKUP($AY$2,Data,48,FALSE)</f>
        <v>#REF!</v>
      </c>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 customHeight="1">
      <c r="B37" s="351" t="s">
        <v>1</v>
      </c>
      <c r="C37" s="336"/>
      <c r="D37" s="336"/>
      <c r="E37" s="336"/>
      <c r="F37" s="336"/>
      <c r="G37" s="336"/>
      <c r="H37" s="336"/>
      <c r="I37" s="336"/>
      <c r="J37" s="336"/>
      <c r="K37" s="336"/>
      <c r="L37" s="336"/>
      <c r="M37" s="336"/>
      <c r="N37" s="337"/>
      <c r="O37" s="488" t="e">
        <f>VLOOKUP($AY$2,Data,49,FALSE)</f>
        <v>#REF!</v>
      </c>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90"/>
    </row>
    <row r="38" spans="2:48" ht="18" customHeight="1">
      <c r="B38" s="352"/>
      <c r="C38" s="353"/>
      <c r="D38" s="353"/>
      <c r="E38" s="353"/>
      <c r="F38" s="353"/>
      <c r="G38" s="353"/>
      <c r="H38" s="353"/>
      <c r="I38" s="353"/>
      <c r="J38" s="353"/>
      <c r="K38" s="353"/>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60"/>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3"/>
    </row>
    <row r="41" spans="2:48" ht="18" customHeight="1">
      <c r="B41" s="352"/>
      <c r="C41" s="353"/>
      <c r="D41" s="353"/>
      <c r="E41" s="353"/>
      <c r="F41" s="353"/>
      <c r="G41" s="353"/>
      <c r="H41" s="353"/>
      <c r="I41" s="353"/>
      <c r="J41" s="353"/>
      <c r="K41" s="353"/>
      <c r="L41" s="353"/>
      <c r="M41" s="353"/>
      <c r="N41" s="354"/>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2"/>
    </row>
    <row r="42" spans="2:48" ht="18" customHeight="1">
      <c r="B42" s="333" t="s">
        <v>20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row>
    <row r="43" spans="2:48" ht="18" customHeight="1">
      <c r="B43" s="334" t="s">
        <v>48</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sheetData>
  <sheetProtection/>
  <mergeCells count="154">
    <mergeCell ref="H26:N26"/>
    <mergeCell ref="S24:AA24"/>
    <mergeCell ref="H24:N24"/>
    <mergeCell ref="O22:R22"/>
    <mergeCell ref="S25:AA25"/>
    <mergeCell ref="O24:R24"/>
    <mergeCell ref="H22:N22"/>
    <mergeCell ref="AB18:AE18"/>
    <mergeCell ref="AS16:AV16"/>
    <mergeCell ref="B21:G23"/>
    <mergeCell ref="O23:R23"/>
    <mergeCell ref="S23:AA23"/>
    <mergeCell ref="AB21:AE21"/>
    <mergeCell ref="AB22:AE22"/>
    <mergeCell ref="H23:N23"/>
    <mergeCell ref="AK17:AQ17"/>
    <mergeCell ref="AF22:AI22"/>
    <mergeCell ref="B6:N6"/>
    <mergeCell ref="O16:R16"/>
    <mergeCell ref="O17:R17"/>
    <mergeCell ref="O6:AV6"/>
    <mergeCell ref="AB16:AE16"/>
    <mergeCell ref="AS15:AV15"/>
    <mergeCell ref="AF15:AI15"/>
    <mergeCell ref="AF16:AI16"/>
    <mergeCell ref="AF17:AI17"/>
    <mergeCell ref="H17:N17"/>
    <mergeCell ref="O31:AV31"/>
    <mergeCell ref="AB23:AE23"/>
    <mergeCell ref="AS22:AV22"/>
    <mergeCell ref="AS26:AV26"/>
    <mergeCell ref="AJ23:AR23"/>
    <mergeCell ref="AJ24:AR24"/>
    <mergeCell ref="O26:R26"/>
    <mergeCell ref="S28:AA28"/>
    <mergeCell ref="AJ26:AR26"/>
    <mergeCell ref="AF29:AI29"/>
    <mergeCell ref="O30:R30"/>
    <mergeCell ref="O25:R25"/>
    <mergeCell ref="AB24:AE24"/>
    <mergeCell ref="O20:R20"/>
    <mergeCell ref="O21:R21"/>
    <mergeCell ref="AB27:AE27"/>
    <mergeCell ref="AB28:AE28"/>
    <mergeCell ref="AB29:AE29"/>
    <mergeCell ref="O36:V36"/>
    <mergeCell ref="O35:V35"/>
    <mergeCell ref="AF28:AI28"/>
    <mergeCell ref="O32:AV32"/>
    <mergeCell ref="AS30:AV30"/>
    <mergeCell ref="W36:AV36"/>
    <mergeCell ref="S30:AA30"/>
    <mergeCell ref="AF30:AI30"/>
    <mergeCell ref="AB30:AE30"/>
    <mergeCell ref="AJ30:AR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8:AV18"/>
    <mergeCell ref="AJ18:AR18"/>
    <mergeCell ref="S21:AA21"/>
    <mergeCell ref="AJ22:AR22"/>
    <mergeCell ref="AF18:AI18"/>
    <mergeCell ref="AF19:AI19"/>
    <mergeCell ref="AS21:AV21"/>
    <mergeCell ref="AF20:AI20"/>
    <mergeCell ref="AS20:AV20"/>
    <mergeCell ref="AJ20:AR20"/>
    <mergeCell ref="W35:AE35"/>
    <mergeCell ref="AF33:AM33"/>
    <mergeCell ref="AF23:AI23"/>
    <mergeCell ref="AF24:AI24"/>
    <mergeCell ref="AF25:AI25"/>
    <mergeCell ref="AF27:AI27"/>
    <mergeCell ref="S29:AA29"/>
    <mergeCell ref="AB26:AE26"/>
    <mergeCell ref="AJ27:AR27"/>
    <mergeCell ref="AF26:AI26"/>
    <mergeCell ref="AS17:AV17"/>
    <mergeCell ref="AB17:AE17"/>
    <mergeCell ref="W33:AE33"/>
    <mergeCell ref="AN33:AV33"/>
    <mergeCell ref="AS28:AV28"/>
    <mergeCell ref="AS29:AV29"/>
    <mergeCell ref="S18:AA18"/>
    <mergeCell ref="AB20:AE20"/>
    <mergeCell ref="AB19:AE19"/>
    <mergeCell ref="S27:AA27"/>
    <mergeCell ref="AS19:AV19"/>
    <mergeCell ref="AB25:AE25"/>
    <mergeCell ref="AJ19:AR19"/>
    <mergeCell ref="S19:AA19"/>
    <mergeCell ref="S22:AA22"/>
    <mergeCell ref="AJ21:AR21"/>
    <mergeCell ref="AS24:AV24"/>
    <mergeCell ref="AS23:AV23"/>
    <mergeCell ref="AS25:AV25"/>
    <mergeCell ref="AJ16:AR16"/>
    <mergeCell ref="S16:AA16"/>
    <mergeCell ref="B32:N32"/>
    <mergeCell ref="AF21:AI21"/>
    <mergeCell ref="H21:N21"/>
    <mergeCell ref="AJ29:AR29"/>
    <mergeCell ref="H19:N19"/>
    <mergeCell ref="B31:N31"/>
    <mergeCell ref="O28:R28"/>
    <mergeCell ref="O29:R29"/>
    <mergeCell ref="O41:AV41"/>
    <mergeCell ref="B37:N41"/>
    <mergeCell ref="O40:AV40"/>
    <mergeCell ref="S20:AA20"/>
    <mergeCell ref="AS27:AV27"/>
    <mergeCell ref="S26:AA26"/>
    <mergeCell ref="B15:G20"/>
    <mergeCell ref="O19:R19"/>
    <mergeCell ref="H20:N20"/>
    <mergeCell ref="AJ15:AR15"/>
    <mergeCell ref="H16:N16"/>
    <mergeCell ref="B9:N10"/>
    <mergeCell ref="AB15:AE15"/>
    <mergeCell ref="T17:Z17"/>
    <mergeCell ref="O9:AV10"/>
    <mergeCell ref="B13:N14"/>
    <mergeCell ref="O13:AV14"/>
    <mergeCell ref="H15:N15"/>
    <mergeCell ref="S15:AA15"/>
    <mergeCell ref="O15:R15"/>
    <mergeCell ref="B11:N12"/>
    <mergeCell ref="O11:AV12"/>
    <mergeCell ref="O27:R27"/>
    <mergeCell ref="B2:AV2"/>
    <mergeCell ref="B7:N8"/>
    <mergeCell ref="B4:N5"/>
    <mergeCell ref="O7:AV8"/>
    <mergeCell ref="O4:AV5"/>
    <mergeCell ref="H18:N18"/>
    <mergeCell ref="O18:R18"/>
  </mergeCells>
  <printOptions horizontalCentered="1"/>
  <pageMargins left="0.3937007874015748" right="0.3937007874015748" top="0.41" bottom="0.26" header="0.35" footer="0.24"/>
  <pageSetup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140" t="s">
        <v>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X2" s="11" t="s">
        <v>43</v>
      </c>
      <c r="AY2" s="12">
        <v>22</v>
      </c>
    </row>
    <row r="3" spans="45:48" ht="9.75" customHeight="1">
      <c r="AS3" s="3"/>
      <c r="AT3" s="3"/>
      <c r="AU3" s="3"/>
      <c r="AV3" s="2"/>
    </row>
    <row r="4" spans="2:48" ht="15.75" customHeight="1">
      <c r="B4" s="465" t="s">
        <v>111</v>
      </c>
      <c r="C4" s="466"/>
      <c r="D4" s="466"/>
      <c r="E4" s="466"/>
      <c r="F4" s="466"/>
      <c r="G4" s="466"/>
      <c r="H4" s="466"/>
      <c r="I4" s="466"/>
      <c r="J4" s="466"/>
      <c r="K4" s="466"/>
      <c r="L4" s="466"/>
      <c r="M4" s="466"/>
      <c r="N4" s="467"/>
      <c r="O4" s="465" t="e">
        <f>VLOOKUP($AY$2,Data,3,FALSE)</f>
        <v>#REF!</v>
      </c>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7"/>
    </row>
    <row r="5" spans="2:48" ht="15.75" customHeight="1">
      <c r="B5" s="468"/>
      <c r="C5" s="469"/>
      <c r="D5" s="469"/>
      <c r="E5" s="469"/>
      <c r="F5" s="469"/>
      <c r="G5" s="469"/>
      <c r="H5" s="469"/>
      <c r="I5" s="469"/>
      <c r="J5" s="469"/>
      <c r="K5" s="469"/>
      <c r="L5" s="469"/>
      <c r="M5" s="469"/>
      <c r="N5" s="470"/>
      <c r="O5" s="468"/>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70"/>
    </row>
    <row r="6" spans="2:48" ht="23.25" customHeight="1">
      <c r="B6" s="471" t="s">
        <v>23</v>
      </c>
      <c r="C6" s="472"/>
      <c r="D6" s="472"/>
      <c r="E6" s="472"/>
      <c r="F6" s="472"/>
      <c r="G6" s="472"/>
      <c r="H6" s="472"/>
      <c r="I6" s="472"/>
      <c r="J6" s="472"/>
      <c r="K6" s="472"/>
      <c r="L6" s="472"/>
      <c r="M6" s="472"/>
      <c r="N6" s="473"/>
      <c r="O6" s="474" t="e">
        <f>VLOOKUP($AY$2,Data,4,FALSE)</f>
        <v>#REF!</v>
      </c>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6"/>
    </row>
    <row r="7" spans="2:48" ht="18" customHeight="1">
      <c r="B7" s="335" t="s">
        <v>26</v>
      </c>
      <c r="C7" s="336"/>
      <c r="D7" s="336"/>
      <c r="E7" s="336"/>
      <c r="F7" s="336"/>
      <c r="G7" s="336"/>
      <c r="H7" s="336"/>
      <c r="I7" s="336"/>
      <c r="J7" s="336"/>
      <c r="K7" s="336"/>
      <c r="L7" s="336"/>
      <c r="M7" s="336"/>
      <c r="N7" s="337"/>
      <c r="O7" s="465" t="e">
        <f>VLOOKUP($AY$2,Data,5,FALSE)&amp;VLOOKUP($AY$2,Data,6,FALSE)</f>
        <v>#REF!</v>
      </c>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7"/>
    </row>
    <row r="8" spans="2:48" ht="18" customHeight="1">
      <c r="B8" s="338"/>
      <c r="C8" s="339"/>
      <c r="D8" s="339"/>
      <c r="E8" s="339"/>
      <c r="F8" s="339"/>
      <c r="G8" s="339"/>
      <c r="H8" s="339"/>
      <c r="I8" s="339"/>
      <c r="J8" s="339"/>
      <c r="K8" s="339"/>
      <c r="L8" s="339"/>
      <c r="M8" s="339"/>
      <c r="N8" s="340"/>
      <c r="O8" s="468"/>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35" t="s">
        <v>24</v>
      </c>
      <c r="C9" s="336"/>
      <c r="D9" s="336"/>
      <c r="E9" s="336"/>
      <c r="F9" s="336"/>
      <c r="G9" s="336"/>
      <c r="H9" s="336"/>
      <c r="I9" s="336"/>
      <c r="J9" s="336"/>
      <c r="K9" s="336"/>
      <c r="L9" s="336"/>
      <c r="M9" s="336"/>
      <c r="N9" s="337"/>
      <c r="O9" s="465" t="e">
        <f>VLOOKUP($AY$2,Data,7,FALSE)</f>
        <v>#REF!</v>
      </c>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7"/>
    </row>
    <row r="10" spans="2:48" ht="17.25" customHeight="1">
      <c r="B10" s="338"/>
      <c r="C10" s="339"/>
      <c r="D10" s="339"/>
      <c r="E10" s="339"/>
      <c r="F10" s="339"/>
      <c r="G10" s="339"/>
      <c r="H10" s="339"/>
      <c r="I10" s="339"/>
      <c r="J10" s="339"/>
      <c r="K10" s="339"/>
      <c r="L10" s="339"/>
      <c r="M10" s="339"/>
      <c r="N10" s="340"/>
      <c r="O10" s="468"/>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70"/>
    </row>
    <row r="11" spans="2:48" ht="15.75" customHeight="1">
      <c r="B11" s="351" t="s">
        <v>112</v>
      </c>
      <c r="C11" s="336"/>
      <c r="D11" s="336"/>
      <c r="E11" s="336"/>
      <c r="F11" s="336"/>
      <c r="G11" s="336"/>
      <c r="H11" s="336"/>
      <c r="I11" s="336"/>
      <c r="J11" s="336"/>
      <c r="K11" s="336"/>
      <c r="L11" s="336"/>
      <c r="M11" s="336"/>
      <c r="N11" s="337"/>
      <c r="O11" s="491" t="e">
        <f>VLOOKUP($AY$2,Data,8,FALSE)</f>
        <v>#REF!</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492"/>
    </row>
    <row r="12" spans="2:48" ht="15.75" customHeight="1">
      <c r="B12" s="338"/>
      <c r="C12" s="339"/>
      <c r="D12" s="339"/>
      <c r="E12" s="339"/>
      <c r="F12" s="339"/>
      <c r="G12" s="339"/>
      <c r="H12" s="339"/>
      <c r="I12" s="339"/>
      <c r="J12" s="339"/>
      <c r="K12" s="339"/>
      <c r="L12" s="339"/>
      <c r="M12" s="339"/>
      <c r="N12" s="340"/>
      <c r="O12" s="493"/>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5"/>
    </row>
    <row r="13" spans="2:48" ht="18" customHeight="1">
      <c r="B13" s="447" t="s">
        <v>115</v>
      </c>
      <c r="C13" s="448"/>
      <c r="D13" s="448"/>
      <c r="E13" s="448"/>
      <c r="F13" s="448"/>
      <c r="G13" s="448"/>
      <c r="H13" s="448"/>
      <c r="I13" s="448"/>
      <c r="J13" s="448"/>
      <c r="K13" s="448"/>
      <c r="L13" s="448"/>
      <c r="M13" s="448"/>
      <c r="N13" s="449"/>
      <c r="O13" s="453" t="e">
        <f>VLOOKUP($AY$2,Data,2,FALSE)</f>
        <v>#REF!</v>
      </c>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5"/>
    </row>
    <row r="14" spans="2:48" ht="18" customHeight="1">
      <c r="B14" s="450"/>
      <c r="C14" s="451"/>
      <c r="D14" s="451"/>
      <c r="E14" s="451"/>
      <c r="F14" s="451"/>
      <c r="G14" s="451"/>
      <c r="H14" s="451"/>
      <c r="I14" s="451"/>
      <c r="J14" s="451"/>
      <c r="K14" s="451"/>
      <c r="L14" s="451"/>
      <c r="M14" s="451"/>
      <c r="N14" s="452"/>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8"/>
    </row>
    <row r="15" spans="2:48" ht="24.75" customHeight="1">
      <c r="B15" s="335" t="s">
        <v>9</v>
      </c>
      <c r="C15" s="336"/>
      <c r="D15" s="336"/>
      <c r="E15" s="336"/>
      <c r="F15" s="336"/>
      <c r="G15" s="444"/>
      <c r="H15" s="415" t="s">
        <v>4</v>
      </c>
      <c r="I15" s="416"/>
      <c r="J15" s="416"/>
      <c r="K15" s="416"/>
      <c r="L15" s="416"/>
      <c r="M15" s="416"/>
      <c r="N15" s="417"/>
      <c r="O15" s="366" t="s">
        <v>12</v>
      </c>
      <c r="P15" s="367"/>
      <c r="Q15" s="367"/>
      <c r="R15" s="367"/>
      <c r="S15" s="430" t="e">
        <f>IF(VLOOKUP($AY$2,Data,10,FALSE)=0,"-",VLOOKUP($AY$2,Data,10,FALSE))</f>
        <v>#REF!</v>
      </c>
      <c r="T15" s="430"/>
      <c r="U15" s="430"/>
      <c r="V15" s="430"/>
      <c r="W15" s="430"/>
      <c r="X15" s="430"/>
      <c r="Y15" s="430"/>
      <c r="Z15" s="430"/>
      <c r="AA15" s="430"/>
      <c r="AB15" s="430"/>
      <c r="AC15" s="430"/>
      <c r="AD15" s="430"/>
      <c r="AE15" s="431"/>
      <c r="AF15" s="366" t="s">
        <v>13</v>
      </c>
      <c r="AG15" s="367"/>
      <c r="AH15" s="367"/>
      <c r="AI15" s="367"/>
      <c r="AJ15" s="430" t="e">
        <f>IF(VLOOKUP($AY$2,Data,9,FALSE)=0,"-",VLOOKUP($AY$2,Data,9,FALSE))</f>
        <v>#REF!</v>
      </c>
      <c r="AK15" s="430"/>
      <c r="AL15" s="430"/>
      <c r="AM15" s="430"/>
      <c r="AN15" s="430"/>
      <c r="AO15" s="430"/>
      <c r="AP15" s="430"/>
      <c r="AQ15" s="430"/>
      <c r="AR15" s="430"/>
      <c r="AS15" s="430"/>
      <c r="AT15" s="430"/>
      <c r="AU15" s="430"/>
      <c r="AV15" s="431"/>
    </row>
    <row r="16" spans="2:48" ht="24.75" customHeight="1">
      <c r="B16" s="352"/>
      <c r="C16" s="353"/>
      <c r="D16" s="353"/>
      <c r="E16" s="353"/>
      <c r="F16" s="353"/>
      <c r="G16" s="445"/>
      <c r="H16" s="412" t="s">
        <v>5</v>
      </c>
      <c r="I16" s="413"/>
      <c r="J16" s="413"/>
      <c r="K16" s="413"/>
      <c r="L16" s="413"/>
      <c r="M16" s="413"/>
      <c r="N16" s="414"/>
      <c r="O16" s="399" t="s">
        <v>12</v>
      </c>
      <c r="P16" s="400"/>
      <c r="Q16" s="400"/>
      <c r="R16" s="400"/>
      <c r="S16" s="401" t="e">
        <f>IF(VLOOKUP($AY$2,Data,16,FALSE)=0,"-",VLOOKUP($AY$2,Data,16,FALSE))</f>
        <v>#REF!</v>
      </c>
      <c r="T16" s="401"/>
      <c r="U16" s="401"/>
      <c r="V16" s="401"/>
      <c r="W16" s="401"/>
      <c r="X16" s="401"/>
      <c r="Y16" s="401"/>
      <c r="Z16" s="401"/>
      <c r="AA16" s="401"/>
      <c r="AB16" s="402" t="s">
        <v>29</v>
      </c>
      <c r="AC16" s="402"/>
      <c r="AD16" s="402"/>
      <c r="AE16" s="403"/>
      <c r="AF16" s="399" t="s">
        <v>13</v>
      </c>
      <c r="AG16" s="400"/>
      <c r="AH16" s="400"/>
      <c r="AI16" s="400"/>
      <c r="AJ16" s="401" t="e">
        <f>IF(VLOOKUP($AY$2,Data,11,FALSE)=0,"-",VLOOKUP($AY$2,Data,11,FALSE))</f>
        <v>#REF!</v>
      </c>
      <c r="AK16" s="401"/>
      <c r="AL16" s="401"/>
      <c r="AM16" s="401"/>
      <c r="AN16" s="401"/>
      <c r="AO16" s="401"/>
      <c r="AP16" s="401"/>
      <c r="AQ16" s="401"/>
      <c r="AR16" s="401"/>
      <c r="AS16" s="402" t="s">
        <v>30</v>
      </c>
      <c r="AT16" s="402"/>
      <c r="AU16" s="402"/>
      <c r="AV16" s="403"/>
    </row>
    <row r="17" spans="2:48" ht="24.75" customHeight="1">
      <c r="B17" s="352"/>
      <c r="C17" s="353"/>
      <c r="D17" s="353"/>
      <c r="E17" s="353"/>
      <c r="F17" s="353"/>
      <c r="G17" s="445"/>
      <c r="H17" s="433" t="s">
        <v>19</v>
      </c>
      <c r="I17" s="434"/>
      <c r="J17" s="434"/>
      <c r="K17" s="434"/>
      <c r="L17" s="434"/>
      <c r="M17" s="434"/>
      <c r="N17" s="435"/>
      <c r="O17" s="419" t="s">
        <v>12</v>
      </c>
      <c r="P17" s="420"/>
      <c r="Q17" s="420"/>
      <c r="R17" s="420"/>
      <c r="S17" s="13" t="s">
        <v>44</v>
      </c>
      <c r="T17" s="477" t="e">
        <f>IF(VLOOKUP($AY$2,Data,17,FALSE)=0,"-",VLOOKUP($AY$2,Data,17,FALSE))</f>
        <v>#REF!</v>
      </c>
      <c r="U17" s="477"/>
      <c r="V17" s="477"/>
      <c r="W17" s="477"/>
      <c r="X17" s="477"/>
      <c r="Y17" s="477"/>
      <c r="Z17" s="477"/>
      <c r="AA17" s="13" t="s">
        <v>45</v>
      </c>
      <c r="AB17" s="402" t="s">
        <v>29</v>
      </c>
      <c r="AC17" s="402"/>
      <c r="AD17" s="402"/>
      <c r="AE17" s="403"/>
      <c r="AF17" s="419" t="s">
        <v>13</v>
      </c>
      <c r="AG17" s="420"/>
      <c r="AH17" s="420"/>
      <c r="AI17" s="420"/>
      <c r="AJ17" s="13" t="s">
        <v>46</v>
      </c>
      <c r="AK17" s="477" t="e">
        <f>IF(VLOOKUP($AY$2,Data,12,FALSE)=0,"-",VLOOKUP($AY$2,Data,12,FALSE))</f>
        <v>#REF!</v>
      </c>
      <c r="AL17" s="477"/>
      <c r="AM17" s="477"/>
      <c r="AN17" s="477"/>
      <c r="AO17" s="477"/>
      <c r="AP17" s="477"/>
      <c r="AQ17" s="477"/>
      <c r="AR17" s="13" t="s">
        <v>47</v>
      </c>
      <c r="AS17" s="402" t="s">
        <v>30</v>
      </c>
      <c r="AT17" s="402"/>
      <c r="AU17" s="402"/>
      <c r="AV17" s="403"/>
    </row>
    <row r="18" spans="2:48" ht="24.75" customHeight="1">
      <c r="B18" s="352"/>
      <c r="C18" s="353"/>
      <c r="D18" s="353"/>
      <c r="E18" s="353"/>
      <c r="F18" s="353"/>
      <c r="G18" s="445"/>
      <c r="H18" s="427" t="s">
        <v>6</v>
      </c>
      <c r="I18" s="428"/>
      <c r="J18" s="428"/>
      <c r="K18" s="428"/>
      <c r="L18" s="428"/>
      <c r="M18" s="428"/>
      <c r="N18" s="429"/>
      <c r="O18" s="419" t="s">
        <v>12</v>
      </c>
      <c r="P18" s="420"/>
      <c r="Q18" s="420"/>
      <c r="R18" s="420"/>
      <c r="S18" s="477" t="e">
        <f>IF(VLOOKUP($AY$2,Data,18,FALSE)=0,"-",VLOOKUP($AY$2,Data,18,FALSE))</f>
        <v>#REF!</v>
      </c>
      <c r="T18" s="477"/>
      <c r="U18" s="477"/>
      <c r="V18" s="477"/>
      <c r="W18" s="477"/>
      <c r="X18" s="477"/>
      <c r="Y18" s="477"/>
      <c r="Z18" s="477"/>
      <c r="AA18" s="477"/>
      <c r="AB18" s="425"/>
      <c r="AC18" s="425"/>
      <c r="AD18" s="425"/>
      <c r="AE18" s="426"/>
      <c r="AF18" s="419" t="s">
        <v>13</v>
      </c>
      <c r="AG18" s="420"/>
      <c r="AH18" s="420"/>
      <c r="AI18" s="420"/>
      <c r="AJ18" s="477" t="e">
        <f>IF(VLOOKUP($AY$2,Data,13,FALSE)=0,"-",VLOOKUP($AY$2,Data,13,FALSE))</f>
        <v>#REF!</v>
      </c>
      <c r="AK18" s="477"/>
      <c r="AL18" s="477"/>
      <c r="AM18" s="477"/>
      <c r="AN18" s="477"/>
      <c r="AO18" s="477"/>
      <c r="AP18" s="477"/>
      <c r="AQ18" s="477"/>
      <c r="AR18" s="477"/>
      <c r="AS18" s="425"/>
      <c r="AT18" s="425"/>
      <c r="AU18" s="425"/>
      <c r="AV18" s="426"/>
    </row>
    <row r="19" spans="2:48" ht="24.75" customHeight="1">
      <c r="B19" s="352"/>
      <c r="C19" s="353"/>
      <c r="D19" s="353"/>
      <c r="E19" s="353"/>
      <c r="F19" s="353"/>
      <c r="G19" s="445"/>
      <c r="H19" s="427" t="s">
        <v>113</v>
      </c>
      <c r="I19" s="428"/>
      <c r="J19" s="428"/>
      <c r="K19" s="428"/>
      <c r="L19" s="428"/>
      <c r="M19" s="428"/>
      <c r="N19" s="429"/>
      <c r="O19" s="419" t="s">
        <v>12</v>
      </c>
      <c r="P19" s="420"/>
      <c r="Q19" s="420"/>
      <c r="R19" s="420"/>
      <c r="S19" s="477" t="e">
        <f>IF(VLOOKUP($AY$2,Data,19,FALSE)=0,"-",VLOOKUP($AY$2,Data,19,FALSE))</f>
        <v>#REF!</v>
      </c>
      <c r="T19" s="477"/>
      <c r="U19" s="477"/>
      <c r="V19" s="477"/>
      <c r="W19" s="477"/>
      <c r="X19" s="477"/>
      <c r="Y19" s="477"/>
      <c r="Z19" s="477"/>
      <c r="AA19" s="477"/>
      <c r="AB19" s="421" t="s">
        <v>31</v>
      </c>
      <c r="AC19" s="421"/>
      <c r="AD19" s="421"/>
      <c r="AE19" s="422"/>
      <c r="AF19" s="419" t="s">
        <v>13</v>
      </c>
      <c r="AG19" s="420"/>
      <c r="AH19" s="420"/>
      <c r="AI19" s="420"/>
      <c r="AJ19" s="477" t="e">
        <f>IF(VLOOKUP($AY$2,Data,14,FALSE)=0,"-",VLOOKUP($AY$2,Data,14,FALSE))</f>
        <v>#REF!</v>
      </c>
      <c r="AK19" s="477"/>
      <c r="AL19" s="477"/>
      <c r="AM19" s="477"/>
      <c r="AN19" s="477"/>
      <c r="AO19" s="477"/>
      <c r="AP19" s="477"/>
      <c r="AQ19" s="477"/>
      <c r="AR19" s="477"/>
      <c r="AS19" s="421" t="s">
        <v>32</v>
      </c>
      <c r="AT19" s="421"/>
      <c r="AU19" s="421"/>
      <c r="AV19" s="422"/>
    </row>
    <row r="20" spans="2:48" ht="24.75" customHeight="1">
      <c r="B20" s="338"/>
      <c r="C20" s="339"/>
      <c r="D20" s="339"/>
      <c r="E20" s="339"/>
      <c r="F20" s="339"/>
      <c r="G20" s="446"/>
      <c r="H20" s="389" t="s">
        <v>114</v>
      </c>
      <c r="I20" s="390"/>
      <c r="J20" s="390"/>
      <c r="K20" s="390"/>
      <c r="L20" s="390"/>
      <c r="M20" s="390"/>
      <c r="N20" s="391"/>
      <c r="O20" s="392" t="s">
        <v>12</v>
      </c>
      <c r="P20" s="393"/>
      <c r="Q20" s="393"/>
      <c r="R20" s="393"/>
      <c r="S20" s="404" t="e">
        <f>IF(VLOOKUP($AY$2,Data,20,FALSE)=0,"-",VLOOKUP($AY$2,Data,20,FALSE))</f>
        <v>#REF!</v>
      </c>
      <c r="T20" s="404"/>
      <c r="U20" s="404"/>
      <c r="V20" s="404"/>
      <c r="W20" s="404"/>
      <c r="X20" s="404"/>
      <c r="Y20" s="404"/>
      <c r="Z20" s="404"/>
      <c r="AA20" s="404"/>
      <c r="AB20" s="405" t="s">
        <v>31</v>
      </c>
      <c r="AC20" s="405"/>
      <c r="AD20" s="405"/>
      <c r="AE20" s="406"/>
      <c r="AF20" s="392" t="s">
        <v>13</v>
      </c>
      <c r="AG20" s="393"/>
      <c r="AH20" s="393"/>
      <c r="AI20" s="393"/>
      <c r="AJ20" s="404" t="e">
        <f>IF(VLOOKUP($AY$2,Data,15,FALSE)=0,"-",VLOOKUP($AY$2,Data,15,FALSE))</f>
        <v>#REF!</v>
      </c>
      <c r="AK20" s="404"/>
      <c r="AL20" s="404"/>
      <c r="AM20" s="404"/>
      <c r="AN20" s="404"/>
      <c r="AO20" s="404"/>
      <c r="AP20" s="404"/>
      <c r="AQ20" s="404"/>
      <c r="AR20" s="404"/>
      <c r="AS20" s="405" t="s">
        <v>32</v>
      </c>
      <c r="AT20" s="405"/>
      <c r="AU20" s="405"/>
      <c r="AV20" s="406"/>
    </row>
    <row r="21" spans="2:48" ht="24.75" customHeight="1">
      <c r="B21" s="335" t="s">
        <v>10</v>
      </c>
      <c r="C21" s="394"/>
      <c r="D21" s="394"/>
      <c r="E21" s="394"/>
      <c r="F21" s="394"/>
      <c r="G21" s="423"/>
      <c r="H21" s="415" t="s">
        <v>5</v>
      </c>
      <c r="I21" s="416"/>
      <c r="J21" s="416"/>
      <c r="K21" s="416"/>
      <c r="L21" s="416"/>
      <c r="M21" s="416"/>
      <c r="N21" s="417"/>
      <c r="O21" s="366" t="s">
        <v>12</v>
      </c>
      <c r="P21" s="367"/>
      <c r="Q21" s="367"/>
      <c r="R21" s="367"/>
      <c r="S21" s="407" t="e">
        <f>IF(VLOOKUP($AY$2,Data,24,FALSE)=0,"-",VLOOKUP($AY$2,Data,24,FALSE))</f>
        <v>#REF!</v>
      </c>
      <c r="T21" s="407"/>
      <c r="U21" s="407"/>
      <c r="V21" s="407"/>
      <c r="W21" s="407"/>
      <c r="X21" s="407"/>
      <c r="Y21" s="407"/>
      <c r="Z21" s="407"/>
      <c r="AA21" s="407"/>
      <c r="AB21" s="408" t="s">
        <v>29</v>
      </c>
      <c r="AC21" s="408"/>
      <c r="AD21" s="408"/>
      <c r="AE21" s="409"/>
      <c r="AF21" s="366" t="s">
        <v>13</v>
      </c>
      <c r="AG21" s="367"/>
      <c r="AH21" s="367"/>
      <c r="AI21" s="367"/>
      <c r="AJ21" s="407" t="e">
        <f>IF(VLOOKUP($AY$2,Data,21,FALSE)=0,"-",VLOOKUP($AY$2,Data,21,FALSE))</f>
        <v>#REF!</v>
      </c>
      <c r="AK21" s="407"/>
      <c r="AL21" s="407"/>
      <c r="AM21" s="407"/>
      <c r="AN21" s="407"/>
      <c r="AO21" s="407"/>
      <c r="AP21" s="407"/>
      <c r="AQ21" s="407"/>
      <c r="AR21" s="407"/>
      <c r="AS21" s="408" t="s">
        <v>30</v>
      </c>
      <c r="AT21" s="408"/>
      <c r="AU21" s="408"/>
      <c r="AV21" s="409"/>
    </row>
    <row r="22" spans="2:48" ht="24.75" customHeight="1">
      <c r="B22" s="395"/>
      <c r="C22" s="396"/>
      <c r="D22" s="396"/>
      <c r="E22" s="396"/>
      <c r="F22" s="396"/>
      <c r="G22" s="424"/>
      <c r="H22" s="412" t="s">
        <v>113</v>
      </c>
      <c r="I22" s="413"/>
      <c r="J22" s="413"/>
      <c r="K22" s="413"/>
      <c r="L22" s="413"/>
      <c r="M22" s="413"/>
      <c r="N22" s="414"/>
      <c r="O22" s="399" t="s">
        <v>12</v>
      </c>
      <c r="P22" s="400"/>
      <c r="Q22" s="400"/>
      <c r="R22" s="400"/>
      <c r="S22" s="401" t="e">
        <f>IF(VLOOKUP($AY$2,Data,25,FALSE)=0,"-",VLOOKUP($AY$2,Data,25,FALSE))</f>
        <v>#REF!</v>
      </c>
      <c r="T22" s="401"/>
      <c r="U22" s="401"/>
      <c r="V22" s="401"/>
      <c r="W22" s="401"/>
      <c r="X22" s="401"/>
      <c r="Y22" s="401"/>
      <c r="Z22" s="401"/>
      <c r="AA22" s="401"/>
      <c r="AB22" s="402" t="s">
        <v>31</v>
      </c>
      <c r="AC22" s="402"/>
      <c r="AD22" s="402"/>
      <c r="AE22" s="403"/>
      <c r="AF22" s="399" t="s">
        <v>13</v>
      </c>
      <c r="AG22" s="400"/>
      <c r="AH22" s="400"/>
      <c r="AI22" s="400"/>
      <c r="AJ22" s="401" t="e">
        <f>IF(VLOOKUP($AY$2,Data,22,FALSE)=0,"-",VLOOKUP($AY$2,Data,22,FALSE))</f>
        <v>#REF!</v>
      </c>
      <c r="AK22" s="401"/>
      <c r="AL22" s="401"/>
      <c r="AM22" s="401"/>
      <c r="AN22" s="401"/>
      <c r="AO22" s="401"/>
      <c r="AP22" s="401"/>
      <c r="AQ22" s="401"/>
      <c r="AR22" s="401"/>
      <c r="AS22" s="402" t="s">
        <v>32</v>
      </c>
      <c r="AT22" s="402"/>
      <c r="AU22" s="402"/>
      <c r="AV22" s="403"/>
    </row>
    <row r="23" spans="2:48" ht="24.75" customHeight="1">
      <c r="B23" s="395"/>
      <c r="C23" s="396"/>
      <c r="D23" s="396"/>
      <c r="E23" s="396"/>
      <c r="F23" s="396"/>
      <c r="G23" s="424"/>
      <c r="H23" s="389" t="s">
        <v>114</v>
      </c>
      <c r="I23" s="390"/>
      <c r="J23" s="390"/>
      <c r="K23" s="390"/>
      <c r="L23" s="390"/>
      <c r="M23" s="390"/>
      <c r="N23" s="391"/>
      <c r="O23" s="392" t="s">
        <v>12</v>
      </c>
      <c r="P23" s="393"/>
      <c r="Q23" s="393"/>
      <c r="R23" s="393"/>
      <c r="S23" s="404" t="e">
        <f>IF(VLOOKUP($AY$2,Data,26,FALSE)=0,"-",VLOOKUP($AY$2,Data,26,FALSE))</f>
        <v>#REF!</v>
      </c>
      <c r="T23" s="404"/>
      <c r="U23" s="404"/>
      <c r="V23" s="404"/>
      <c r="W23" s="404"/>
      <c r="X23" s="404"/>
      <c r="Y23" s="404"/>
      <c r="Z23" s="404"/>
      <c r="AA23" s="404"/>
      <c r="AB23" s="405" t="s">
        <v>31</v>
      </c>
      <c r="AC23" s="405"/>
      <c r="AD23" s="405"/>
      <c r="AE23" s="406"/>
      <c r="AF23" s="392" t="s">
        <v>13</v>
      </c>
      <c r="AG23" s="393"/>
      <c r="AH23" s="393"/>
      <c r="AI23" s="393"/>
      <c r="AJ23" s="404" t="e">
        <f>IF(VLOOKUP($AY$2,Data,23,FALSE)=0,"-",VLOOKUP($AY$2,Data,23,FALSE))</f>
        <v>#REF!</v>
      </c>
      <c r="AK23" s="404"/>
      <c r="AL23" s="404"/>
      <c r="AM23" s="404"/>
      <c r="AN23" s="404"/>
      <c r="AO23" s="404"/>
      <c r="AP23" s="404"/>
      <c r="AQ23" s="404"/>
      <c r="AR23" s="404"/>
      <c r="AS23" s="405" t="s">
        <v>32</v>
      </c>
      <c r="AT23" s="405"/>
      <c r="AU23" s="405"/>
      <c r="AV23" s="406"/>
    </row>
    <row r="24" spans="2:48" ht="24.75" customHeight="1">
      <c r="B24" s="335" t="s">
        <v>11</v>
      </c>
      <c r="C24" s="394"/>
      <c r="D24" s="394"/>
      <c r="E24" s="394"/>
      <c r="F24" s="394"/>
      <c r="G24" s="394"/>
      <c r="H24" s="415" t="s">
        <v>5</v>
      </c>
      <c r="I24" s="416"/>
      <c r="J24" s="416"/>
      <c r="K24" s="416"/>
      <c r="L24" s="416"/>
      <c r="M24" s="416"/>
      <c r="N24" s="417"/>
      <c r="O24" s="366" t="s">
        <v>12</v>
      </c>
      <c r="P24" s="367"/>
      <c r="Q24" s="367"/>
      <c r="R24" s="367"/>
      <c r="S24" s="407" t="e">
        <f>IF(VLOOKUP($AY$2,Data,30,FALSE)=0,"-",VLOOKUP($AY$2,Data,30,FALSE))</f>
        <v>#REF!</v>
      </c>
      <c r="T24" s="407"/>
      <c r="U24" s="407"/>
      <c r="V24" s="407"/>
      <c r="W24" s="407"/>
      <c r="X24" s="407"/>
      <c r="Y24" s="407"/>
      <c r="Z24" s="407"/>
      <c r="AA24" s="407"/>
      <c r="AB24" s="408" t="s">
        <v>29</v>
      </c>
      <c r="AC24" s="408"/>
      <c r="AD24" s="408"/>
      <c r="AE24" s="409"/>
      <c r="AF24" s="366" t="s">
        <v>13</v>
      </c>
      <c r="AG24" s="367"/>
      <c r="AH24" s="367"/>
      <c r="AI24" s="367"/>
      <c r="AJ24" s="407" t="e">
        <f>IF(VLOOKUP($AY$2,Data,27,FALSE)=0,"-",VLOOKUP($AY$2,Data,27,FALSE))</f>
        <v>#REF!</v>
      </c>
      <c r="AK24" s="407"/>
      <c r="AL24" s="407"/>
      <c r="AM24" s="407"/>
      <c r="AN24" s="407"/>
      <c r="AO24" s="407"/>
      <c r="AP24" s="407"/>
      <c r="AQ24" s="407"/>
      <c r="AR24" s="407"/>
      <c r="AS24" s="408" t="s">
        <v>30</v>
      </c>
      <c r="AT24" s="408"/>
      <c r="AU24" s="408"/>
      <c r="AV24" s="409"/>
    </row>
    <row r="25" spans="2:48" ht="24.75" customHeight="1">
      <c r="B25" s="395"/>
      <c r="C25" s="396"/>
      <c r="D25" s="396"/>
      <c r="E25" s="396"/>
      <c r="F25" s="396"/>
      <c r="G25" s="396"/>
      <c r="H25" s="412" t="s">
        <v>113</v>
      </c>
      <c r="I25" s="413"/>
      <c r="J25" s="413"/>
      <c r="K25" s="413"/>
      <c r="L25" s="413"/>
      <c r="M25" s="413"/>
      <c r="N25" s="414"/>
      <c r="O25" s="399" t="s">
        <v>12</v>
      </c>
      <c r="P25" s="400"/>
      <c r="Q25" s="400"/>
      <c r="R25" s="400"/>
      <c r="S25" s="401" t="e">
        <f>IF(VLOOKUP($AY$2,Data,31,FALSE)=0,"-",VLOOKUP($AY$2,Data,31,FALSE))</f>
        <v>#REF!</v>
      </c>
      <c r="T25" s="401"/>
      <c r="U25" s="401"/>
      <c r="V25" s="401"/>
      <c r="W25" s="401"/>
      <c r="X25" s="401"/>
      <c r="Y25" s="401"/>
      <c r="Z25" s="401"/>
      <c r="AA25" s="401"/>
      <c r="AB25" s="402" t="s">
        <v>31</v>
      </c>
      <c r="AC25" s="402"/>
      <c r="AD25" s="402"/>
      <c r="AE25" s="403"/>
      <c r="AF25" s="399" t="s">
        <v>13</v>
      </c>
      <c r="AG25" s="400"/>
      <c r="AH25" s="400"/>
      <c r="AI25" s="400"/>
      <c r="AJ25" s="401" t="e">
        <f>IF(VLOOKUP($AY$2,Data,28,FALSE)=0,"-",VLOOKUP($AY$2,Data,28,FALSE))</f>
        <v>#REF!</v>
      </c>
      <c r="AK25" s="401"/>
      <c r="AL25" s="401"/>
      <c r="AM25" s="401"/>
      <c r="AN25" s="401"/>
      <c r="AO25" s="401"/>
      <c r="AP25" s="401"/>
      <c r="AQ25" s="401"/>
      <c r="AR25" s="401"/>
      <c r="AS25" s="402" t="s">
        <v>32</v>
      </c>
      <c r="AT25" s="402"/>
      <c r="AU25" s="402"/>
      <c r="AV25" s="403"/>
    </row>
    <row r="26" spans="2:48" ht="24.75" customHeight="1">
      <c r="B26" s="397"/>
      <c r="C26" s="398"/>
      <c r="D26" s="398"/>
      <c r="E26" s="398"/>
      <c r="F26" s="398"/>
      <c r="G26" s="398"/>
      <c r="H26" s="389" t="s">
        <v>114</v>
      </c>
      <c r="I26" s="390"/>
      <c r="J26" s="390"/>
      <c r="K26" s="390"/>
      <c r="L26" s="390"/>
      <c r="M26" s="390"/>
      <c r="N26" s="391"/>
      <c r="O26" s="392" t="s">
        <v>12</v>
      </c>
      <c r="P26" s="393"/>
      <c r="Q26" s="393"/>
      <c r="R26" s="393"/>
      <c r="S26" s="404" t="e">
        <f>IF(VLOOKUP($AY$2,Data,32,FALSE)=0,"-",VLOOKUP($AY$2,Data,32,FALSE))</f>
        <v>#REF!</v>
      </c>
      <c r="T26" s="404"/>
      <c r="U26" s="404"/>
      <c r="V26" s="404"/>
      <c r="W26" s="404"/>
      <c r="X26" s="404"/>
      <c r="Y26" s="404"/>
      <c r="Z26" s="404"/>
      <c r="AA26" s="404"/>
      <c r="AB26" s="405" t="s">
        <v>31</v>
      </c>
      <c r="AC26" s="405"/>
      <c r="AD26" s="405"/>
      <c r="AE26" s="406"/>
      <c r="AF26" s="392" t="s">
        <v>13</v>
      </c>
      <c r="AG26" s="393"/>
      <c r="AH26" s="393"/>
      <c r="AI26" s="393"/>
      <c r="AJ26" s="404" t="e">
        <f>IF(VLOOKUP($AY$2,Data,29,FALSE)=0,"-",VLOOKUP($AY$2,Data,29,FALSE))</f>
        <v>#REF!</v>
      </c>
      <c r="AK26" s="404"/>
      <c r="AL26" s="404"/>
      <c r="AM26" s="404"/>
      <c r="AN26" s="404"/>
      <c r="AO26" s="404"/>
      <c r="AP26" s="404"/>
      <c r="AQ26" s="404"/>
      <c r="AR26" s="404"/>
      <c r="AS26" s="405" t="s">
        <v>32</v>
      </c>
      <c r="AT26" s="405"/>
      <c r="AU26" s="405"/>
      <c r="AV26" s="406"/>
    </row>
    <row r="27" spans="2:48" ht="24.75" customHeight="1">
      <c r="B27" s="380" t="s">
        <v>7</v>
      </c>
      <c r="C27" s="381"/>
      <c r="D27" s="381"/>
      <c r="E27" s="381"/>
      <c r="F27" s="381"/>
      <c r="G27" s="381"/>
      <c r="H27" s="381"/>
      <c r="I27" s="381"/>
      <c r="J27" s="381"/>
      <c r="K27" s="381"/>
      <c r="L27" s="381"/>
      <c r="M27" s="381"/>
      <c r="N27" s="382"/>
      <c r="O27" s="383" t="s">
        <v>12</v>
      </c>
      <c r="P27" s="384"/>
      <c r="Q27" s="384"/>
      <c r="R27" s="384"/>
      <c r="S27" s="388" t="e">
        <f>IF(VLOOKUP($AY$2,Data,34,FALSE)=0,"-",VLOOKUP($AY$2,Data,34,FALSE))</f>
        <v>#REF!</v>
      </c>
      <c r="T27" s="388"/>
      <c r="U27" s="388"/>
      <c r="V27" s="388"/>
      <c r="W27" s="388"/>
      <c r="X27" s="388"/>
      <c r="Y27" s="388"/>
      <c r="Z27" s="388"/>
      <c r="AA27" s="388"/>
      <c r="AB27" s="386" t="s">
        <v>29</v>
      </c>
      <c r="AC27" s="386"/>
      <c r="AD27" s="386"/>
      <c r="AE27" s="387"/>
      <c r="AF27" s="383" t="s">
        <v>13</v>
      </c>
      <c r="AG27" s="384"/>
      <c r="AH27" s="384"/>
      <c r="AI27" s="384"/>
      <c r="AJ27" s="388" t="e">
        <f>IF(VLOOKUP($AY$2,Data,33,FALSE)=0,"-",VLOOKUP($AY$2,Data,33,FALSE))</f>
        <v>#REF!</v>
      </c>
      <c r="AK27" s="388"/>
      <c r="AL27" s="388"/>
      <c r="AM27" s="388"/>
      <c r="AN27" s="388"/>
      <c r="AO27" s="388"/>
      <c r="AP27" s="388"/>
      <c r="AQ27" s="388"/>
      <c r="AR27" s="388"/>
      <c r="AS27" s="386" t="s">
        <v>30</v>
      </c>
      <c r="AT27" s="386"/>
      <c r="AU27" s="386"/>
      <c r="AV27" s="387"/>
    </row>
    <row r="28" spans="2:48" ht="24.75" customHeight="1">
      <c r="B28" s="380" t="s">
        <v>14</v>
      </c>
      <c r="C28" s="381"/>
      <c r="D28" s="381"/>
      <c r="E28" s="381"/>
      <c r="F28" s="381"/>
      <c r="G28" s="381"/>
      <c r="H28" s="381"/>
      <c r="I28" s="381"/>
      <c r="J28" s="381"/>
      <c r="K28" s="381"/>
      <c r="L28" s="381"/>
      <c r="M28" s="381"/>
      <c r="N28" s="382"/>
      <c r="O28" s="383" t="s">
        <v>12</v>
      </c>
      <c r="P28" s="384"/>
      <c r="Q28" s="384"/>
      <c r="R28" s="384"/>
      <c r="S28" s="388" t="e">
        <f>IF(VLOOKUP($AY$2,Data,38,FALSE)=0,"-",VLOOKUP($AY$2,Data,38,FALSE))</f>
        <v>#REF!</v>
      </c>
      <c r="T28" s="388"/>
      <c r="U28" s="388"/>
      <c r="V28" s="388"/>
      <c r="W28" s="388"/>
      <c r="X28" s="388"/>
      <c r="Y28" s="388"/>
      <c r="Z28" s="388"/>
      <c r="AA28" s="388"/>
      <c r="AB28" s="386" t="s">
        <v>33</v>
      </c>
      <c r="AC28" s="386"/>
      <c r="AD28" s="386"/>
      <c r="AE28" s="387"/>
      <c r="AF28" s="383" t="s">
        <v>13</v>
      </c>
      <c r="AG28" s="384"/>
      <c r="AH28" s="384"/>
      <c r="AI28" s="384"/>
      <c r="AJ28" s="388" t="e">
        <f>IF(VLOOKUP($AY$2,Data,35,FALSE)=0,"-",VLOOKUP($AY$2,Data,35,FALSE))</f>
        <v>#REF!</v>
      </c>
      <c r="AK28" s="388"/>
      <c r="AL28" s="388"/>
      <c r="AM28" s="388"/>
      <c r="AN28" s="388"/>
      <c r="AO28" s="388"/>
      <c r="AP28" s="388"/>
      <c r="AQ28" s="388"/>
      <c r="AR28" s="388"/>
      <c r="AS28" s="386" t="s">
        <v>34</v>
      </c>
      <c r="AT28" s="386"/>
      <c r="AU28" s="386"/>
      <c r="AV28" s="387"/>
    </row>
    <row r="29" spans="2:48" ht="24.75" customHeight="1">
      <c r="B29" s="380" t="s">
        <v>15</v>
      </c>
      <c r="C29" s="381"/>
      <c r="D29" s="381"/>
      <c r="E29" s="381"/>
      <c r="F29" s="381"/>
      <c r="G29" s="381"/>
      <c r="H29" s="381"/>
      <c r="I29" s="381"/>
      <c r="J29" s="381"/>
      <c r="K29" s="381"/>
      <c r="L29" s="381"/>
      <c r="M29" s="381"/>
      <c r="N29" s="382"/>
      <c r="O29" s="383" t="s">
        <v>12</v>
      </c>
      <c r="P29" s="384"/>
      <c r="Q29" s="384"/>
      <c r="R29" s="384"/>
      <c r="S29" s="388" t="e">
        <f>IF(VLOOKUP($AY$2,Data,39,FALSE)=0,"-",VLOOKUP($AY$2,Data,39,FALSE))</f>
        <v>#REF!</v>
      </c>
      <c r="T29" s="388"/>
      <c r="U29" s="388"/>
      <c r="V29" s="388"/>
      <c r="W29" s="388"/>
      <c r="X29" s="388"/>
      <c r="Y29" s="388"/>
      <c r="Z29" s="388"/>
      <c r="AA29" s="388"/>
      <c r="AB29" s="386" t="s">
        <v>29</v>
      </c>
      <c r="AC29" s="386"/>
      <c r="AD29" s="386"/>
      <c r="AE29" s="387"/>
      <c r="AF29" s="383" t="s">
        <v>13</v>
      </c>
      <c r="AG29" s="384"/>
      <c r="AH29" s="384"/>
      <c r="AI29" s="384"/>
      <c r="AJ29" s="388" t="e">
        <f>IF(VLOOKUP($AY$2,Data,36,FALSE)=0,"-",VLOOKUP($AY$2,Data,36,FALSE))</f>
        <v>#REF!</v>
      </c>
      <c r="AK29" s="388"/>
      <c r="AL29" s="388"/>
      <c r="AM29" s="388"/>
      <c r="AN29" s="388"/>
      <c r="AO29" s="388"/>
      <c r="AP29" s="388"/>
      <c r="AQ29" s="388"/>
      <c r="AR29" s="388"/>
      <c r="AS29" s="386" t="s">
        <v>30</v>
      </c>
      <c r="AT29" s="386"/>
      <c r="AU29" s="386"/>
      <c r="AV29" s="387"/>
    </row>
    <row r="30" spans="2:48" ht="24.75" customHeight="1">
      <c r="B30" s="374" t="s">
        <v>18</v>
      </c>
      <c r="C30" s="375"/>
      <c r="D30" s="375"/>
      <c r="E30" s="375"/>
      <c r="F30" s="375"/>
      <c r="G30" s="375"/>
      <c r="H30" s="375"/>
      <c r="I30" s="375"/>
      <c r="J30" s="375"/>
      <c r="K30" s="375"/>
      <c r="L30" s="375"/>
      <c r="M30" s="375"/>
      <c r="N30" s="376"/>
      <c r="O30" s="366" t="s">
        <v>12</v>
      </c>
      <c r="P30" s="367"/>
      <c r="Q30" s="367"/>
      <c r="R30" s="367"/>
      <c r="S30" s="407" t="e">
        <f>IF(VLOOKUP($AY$2,Data,40,FALSE)=0,"-",VLOOKUP($AY$2,Data,40,FALSE))</f>
        <v>#REF!</v>
      </c>
      <c r="T30" s="407"/>
      <c r="U30" s="407"/>
      <c r="V30" s="407"/>
      <c r="W30" s="407"/>
      <c r="X30" s="407"/>
      <c r="Y30" s="407"/>
      <c r="Z30" s="407"/>
      <c r="AA30" s="407"/>
      <c r="AB30" s="364" t="s">
        <v>29</v>
      </c>
      <c r="AC30" s="364"/>
      <c r="AD30" s="364"/>
      <c r="AE30" s="365"/>
      <c r="AF30" s="366" t="s">
        <v>13</v>
      </c>
      <c r="AG30" s="367"/>
      <c r="AH30" s="367"/>
      <c r="AI30" s="367"/>
      <c r="AJ30" s="407" t="e">
        <f>IF(VLOOKUP($AY$2,Data,37,FALSE)=0,"-",VLOOKUP($AY$2,Data,37,FALSE))</f>
        <v>#REF!</v>
      </c>
      <c r="AK30" s="407"/>
      <c r="AL30" s="407"/>
      <c r="AM30" s="407"/>
      <c r="AN30" s="407"/>
      <c r="AO30" s="407"/>
      <c r="AP30" s="407"/>
      <c r="AQ30" s="407"/>
      <c r="AR30" s="407"/>
      <c r="AS30" s="364" t="s">
        <v>30</v>
      </c>
      <c r="AT30" s="364"/>
      <c r="AU30" s="364"/>
      <c r="AV30" s="365"/>
    </row>
    <row r="31" spans="2:48" ht="33.75" customHeight="1">
      <c r="B31" s="374" t="s">
        <v>16</v>
      </c>
      <c r="C31" s="375"/>
      <c r="D31" s="375"/>
      <c r="E31" s="375"/>
      <c r="F31" s="375"/>
      <c r="G31" s="375"/>
      <c r="H31" s="375"/>
      <c r="I31" s="375"/>
      <c r="J31" s="375"/>
      <c r="K31" s="375"/>
      <c r="L31" s="375"/>
      <c r="M31" s="375"/>
      <c r="N31" s="376"/>
      <c r="O31" s="482" t="e">
        <f>IF(VLOOKUP($AY$2,Data,41,FALSE)=0,"-",VLOOKUP($AY$2,Data,41,FALSE))</f>
        <v>#REF!</v>
      </c>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row>
    <row r="32" spans="2:48" ht="21.75" customHeight="1">
      <c r="B32" s="380" t="s">
        <v>8</v>
      </c>
      <c r="C32" s="381"/>
      <c r="D32" s="381"/>
      <c r="E32" s="381"/>
      <c r="F32" s="381"/>
      <c r="G32" s="381"/>
      <c r="H32" s="381"/>
      <c r="I32" s="381"/>
      <c r="J32" s="381"/>
      <c r="K32" s="381"/>
      <c r="L32" s="381"/>
      <c r="M32" s="381"/>
      <c r="N32" s="382"/>
      <c r="O32" s="482" t="e">
        <f>IF(VLOOKUP($AY$2,Data,42,FALSE)=0,"-",VLOOKUP($AY$2,Data,42,FALSE))</f>
        <v>#REF!</v>
      </c>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4"/>
    </row>
    <row r="33" spans="2:48" ht="18" customHeight="1">
      <c r="B33" s="335" t="s">
        <v>2</v>
      </c>
      <c r="C33" s="369"/>
      <c r="D33" s="369"/>
      <c r="E33" s="369"/>
      <c r="F33" s="369"/>
      <c r="G33" s="369"/>
      <c r="H33" s="369"/>
      <c r="I33" s="369"/>
      <c r="J33" s="369"/>
      <c r="K33" s="369"/>
      <c r="L33" s="369"/>
      <c r="M33" s="369"/>
      <c r="N33" s="370"/>
      <c r="O33" s="341" t="s">
        <v>27</v>
      </c>
      <c r="P33" s="342"/>
      <c r="Q33" s="342"/>
      <c r="R33" s="342"/>
      <c r="S33" s="342"/>
      <c r="T33" s="342"/>
      <c r="U33" s="342"/>
      <c r="V33" s="343"/>
      <c r="W33" s="478" t="e">
        <f>VLOOKUP($AY$2,Data,43,FALSE)</f>
        <v>#REF!</v>
      </c>
      <c r="X33" s="479"/>
      <c r="Y33" s="479"/>
      <c r="Z33" s="479"/>
      <c r="AA33" s="479"/>
      <c r="AB33" s="479"/>
      <c r="AC33" s="479"/>
      <c r="AD33" s="479"/>
      <c r="AE33" s="480"/>
      <c r="AF33" s="344" t="s">
        <v>28</v>
      </c>
      <c r="AG33" s="342"/>
      <c r="AH33" s="342"/>
      <c r="AI33" s="342"/>
      <c r="AJ33" s="342"/>
      <c r="AK33" s="342"/>
      <c r="AL33" s="342"/>
      <c r="AM33" s="343"/>
      <c r="AN33" s="478" t="e">
        <f>VLOOKUP($AY$2,Data,44,FALSE)</f>
        <v>#REF!</v>
      </c>
      <c r="AO33" s="479"/>
      <c r="AP33" s="479"/>
      <c r="AQ33" s="479"/>
      <c r="AR33" s="479"/>
      <c r="AS33" s="479"/>
      <c r="AT33" s="479"/>
      <c r="AU33" s="479"/>
      <c r="AV33" s="481"/>
    </row>
    <row r="34" spans="2:48" ht="18" customHeight="1">
      <c r="B34" s="371"/>
      <c r="C34" s="372"/>
      <c r="D34" s="372"/>
      <c r="E34" s="372"/>
      <c r="F34" s="372"/>
      <c r="G34" s="372"/>
      <c r="H34" s="372"/>
      <c r="I34" s="372"/>
      <c r="J34" s="372"/>
      <c r="K34" s="372"/>
      <c r="L34" s="372"/>
      <c r="M34" s="372"/>
      <c r="N34" s="373"/>
      <c r="O34" s="345" t="s">
        <v>0</v>
      </c>
      <c r="P34" s="346"/>
      <c r="Q34" s="346"/>
      <c r="R34" s="346"/>
      <c r="S34" s="346"/>
      <c r="T34" s="346"/>
      <c r="U34" s="346"/>
      <c r="V34" s="347"/>
      <c r="W34" s="485" t="e">
        <f>VLOOKUP($AY$2,Data,45,FALSE)</f>
        <v>#REF!</v>
      </c>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 customHeight="1">
      <c r="B35" s="335" t="s">
        <v>3</v>
      </c>
      <c r="C35" s="336"/>
      <c r="D35" s="336"/>
      <c r="E35" s="336"/>
      <c r="F35" s="336"/>
      <c r="G35" s="336"/>
      <c r="H35" s="336"/>
      <c r="I35" s="336"/>
      <c r="J35" s="336"/>
      <c r="K35" s="336"/>
      <c r="L35" s="336"/>
      <c r="M35" s="336"/>
      <c r="N35" s="337"/>
      <c r="O35" s="341" t="s">
        <v>27</v>
      </c>
      <c r="P35" s="342"/>
      <c r="Q35" s="342"/>
      <c r="R35" s="342"/>
      <c r="S35" s="342"/>
      <c r="T35" s="342"/>
      <c r="U35" s="342"/>
      <c r="V35" s="343"/>
      <c r="W35" s="478" t="e">
        <f>VLOOKUP($AY$2,Data,46,FALSE)</f>
        <v>#REF!</v>
      </c>
      <c r="X35" s="479"/>
      <c r="Y35" s="479"/>
      <c r="Z35" s="479"/>
      <c r="AA35" s="479"/>
      <c r="AB35" s="479"/>
      <c r="AC35" s="479"/>
      <c r="AD35" s="479"/>
      <c r="AE35" s="480"/>
      <c r="AF35" s="344" t="s">
        <v>28</v>
      </c>
      <c r="AG35" s="342"/>
      <c r="AH35" s="342"/>
      <c r="AI35" s="342"/>
      <c r="AJ35" s="342"/>
      <c r="AK35" s="342"/>
      <c r="AL35" s="342"/>
      <c r="AM35" s="343"/>
      <c r="AN35" s="478" t="e">
        <f>VLOOKUP($AY$2,Data,47,FALSE)</f>
        <v>#REF!</v>
      </c>
      <c r="AO35" s="479"/>
      <c r="AP35" s="479"/>
      <c r="AQ35" s="479"/>
      <c r="AR35" s="479"/>
      <c r="AS35" s="479"/>
      <c r="AT35" s="479"/>
      <c r="AU35" s="479"/>
      <c r="AV35" s="481"/>
    </row>
    <row r="36" spans="2:48" ht="18" customHeight="1">
      <c r="B36" s="338"/>
      <c r="C36" s="339"/>
      <c r="D36" s="339"/>
      <c r="E36" s="339"/>
      <c r="F36" s="339"/>
      <c r="G36" s="339"/>
      <c r="H36" s="339"/>
      <c r="I36" s="339"/>
      <c r="J36" s="339"/>
      <c r="K36" s="339"/>
      <c r="L36" s="339"/>
      <c r="M36" s="339"/>
      <c r="N36" s="340"/>
      <c r="O36" s="345" t="s">
        <v>0</v>
      </c>
      <c r="P36" s="346"/>
      <c r="Q36" s="346"/>
      <c r="R36" s="346"/>
      <c r="S36" s="346"/>
      <c r="T36" s="346"/>
      <c r="U36" s="346"/>
      <c r="V36" s="347"/>
      <c r="W36" s="485" t="e">
        <f>VLOOKUP($AY$2,Data,48,FALSE)</f>
        <v>#REF!</v>
      </c>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 customHeight="1">
      <c r="B37" s="351" t="s">
        <v>1</v>
      </c>
      <c r="C37" s="336"/>
      <c r="D37" s="336"/>
      <c r="E37" s="336"/>
      <c r="F37" s="336"/>
      <c r="G37" s="336"/>
      <c r="H37" s="336"/>
      <c r="I37" s="336"/>
      <c r="J37" s="336"/>
      <c r="K37" s="336"/>
      <c r="L37" s="336"/>
      <c r="M37" s="336"/>
      <c r="N37" s="337"/>
      <c r="O37" s="488" t="e">
        <f>VLOOKUP($AY$2,Data,49,FALSE)</f>
        <v>#REF!</v>
      </c>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90"/>
    </row>
    <row r="38" spans="2:48" ht="18" customHeight="1">
      <c r="B38" s="352"/>
      <c r="C38" s="353"/>
      <c r="D38" s="353"/>
      <c r="E38" s="353"/>
      <c r="F38" s="353"/>
      <c r="G38" s="353"/>
      <c r="H38" s="353"/>
      <c r="I38" s="353"/>
      <c r="J38" s="353"/>
      <c r="K38" s="353"/>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60"/>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3"/>
    </row>
    <row r="41" spans="2:48" ht="18" customHeight="1">
      <c r="B41" s="352"/>
      <c r="C41" s="353"/>
      <c r="D41" s="353"/>
      <c r="E41" s="353"/>
      <c r="F41" s="353"/>
      <c r="G41" s="353"/>
      <c r="H41" s="353"/>
      <c r="I41" s="353"/>
      <c r="J41" s="353"/>
      <c r="K41" s="353"/>
      <c r="L41" s="353"/>
      <c r="M41" s="353"/>
      <c r="N41" s="354"/>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2"/>
    </row>
    <row r="42" spans="2:48" ht="18" customHeight="1">
      <c r="B42" s="333" t="s">
        <v>20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row>
    <row r="43" spans="2:48" ht="18" customHeight="1">
      <c r="B43" s="334" t="s">
        <v>48</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sheetData>
  <sheetProtection/>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F25:AI25"/>
    <mergeCell ref="O13:AV14"/>
    <mergeCell ref="AB15:AE15"/>
    <mergeCell ref="H15:N15"/>
    <mergeCell ref="AS15:AV15"/>
    <mergeCell ref="S15:AA15"/>
    <mergeCell ref="O15:R15"/>
    <mergeCell ref="AJ15:AR15"/>
    <mergeCell ref="AS16:AV16"/>
    <mergeCell ref="AJ25:AR25"/>
    <mergeCell ref="AF26:AI26"/>
    <mergeCell ref="AS21:AV21"/>
    <mergeCell ref="AJ21:AR21"/>
    <mergeCell ref="AJ24:AR24"/>
    <mergeCell ref="AF21:AI21"/>
    <mergeCell ref="AS26:AV26"/>
    <mergeCell ref="AS25:AV25"/>
    <mergeCell ref="AS24:AV24"/>
    <mergeCell ref="AF24:AI24"/>
    <mergeCell ref="B43:AV43"/>
    <mergeCell ref="W34:AV34"/>
    <mergeCell ref="B33:N34"/>
    <mergeCell ref="B42:AV42"/>
    <mergeCell ref="B35:N36"/>
    <mergeCell ref="W36:AV36"/>
    <mergeCell ref="O37:AV37"/>
    <mergeCell ref="O38:AV38"/>
    <mergeCell ref="O34:V34"/>
    <mergeCell ref="O35:V35"/>
    <mergeCell ref="B32:N32"/>
    <mergeCell ref="O32:AV32"/>
    <mergeCell ref="AB30:AE30"/>
    <mergeCell ref="AJ29:AR29"/>
    <mergeCell ref="AF30:AI30"/>
    <mergeCell ref="AJ30:AR30"/>
    <mergeCell ref="B31:N31"/>
    <mergeCell ref="B29:N29"/>
    <mergeCell ref="AS29:AV29"/>
    <mergeCell ref="AB29:AE29"/>
    <mergeCell ref="H25:N25"/>
    <mergeCell ref="B27:N27"/>
    <mergeCell ref="B24:G26"/>
    <mergeCell ref="B28:N28"/>
    <mergeCell ref="B30:N30"/>
    <mergeCell ref="AS30:AV30"/>
    <mergeCell ref="O31:AV31"/>
    <mergeCell ref="AF27:AI27"/>
    <mergeCell ref="AJ28:AR28"/>
    <mergeCell ref="AF28:AI28"/>
    <mergeCell ref="AJ27:AR27"/>
    <mergeCell ref="O28:R28"/>
    <mergeCell ref="AB27:AE27"/>
    <mergeCell ref="O9:AV10"/>
    <mergeCell ref="AF15:AI15"/>
    <mergeCell ref="AS17:AV17"/>
    <mergeCell ref="AF16:AI16"/>
    <mergeCell ref="AF17:AI17"/>
    <mergeCell ref="O24:R24"/>
    <mergeCell ref="O25:R25"/>
    <mergeCell ref="O27:R27"/>
    <mergeCell ref="AB28:AE28"/>
    <mergeCell ref="S28:AA28"/>
    <mergeCell ref="S25:AA25"/>
    <mergeCell ref="AB25:AE25"/>
    <mergeCell ref="O39:AV39"/>
    <mergeCell ref="O36:V36"/>
    <mergeCell ref="O33:V33"/>
    <mergeCell ref="W33:AE33"/>
    <mergeCell ref="AN33:AV33"/>
    <mergeCell ref="W35:AE35"/>
    <mergeCell ref="AN35:AV35"/>
    <mergeCell ref="AF35:AM35"/>
    <mergeCell ref="B6:N6"/>
    <mergeCell ref="H19:N19"/>
    <mergeCell ref="H18:N18"/>
    <mergeCell ref="B9:N10"/>
    <mergeCell ref="B13:N14"/>
    <mergeCell ref="H16:N16"/>
    <mergeCell ref="B15:G20"/>
    <mergeCell ref="O19:R19"/>
    <mergeCell ref="AB17:AE17"/>
    <mergeCell ref="O16:R16"/>
    <mergeCell ref="O17:R17"/>
    <mergeCell ref="AB18:AE18"/>
    <mergeCell ref="T17:Z17"/>
    <mergeCell ref="AB19:AE19"/>
    <mergeCell ref="AJ18:AR18"/>
    <mergeCell ref="AF19:AI19"/>
    <mergeCell ref="AS18:AV18"/>
    <mergeCell ref="AJ20:AR20"/>
    <mergeCell ref="AJ19:AR19"/>
    <mergeCell ref="AS19:AV19"/>
    <mergeCell ref="AS20:AV20"/>
    <mergeCell ref="AF20:AI20"/>
    <mergeCell ref="AF18:AI18"/>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27.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140" t="s">
        <v>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X2" s="11" t="s">
        <v>43</v>
      </c>
      <c r="AY2" s="12">
        <v>23</v>
      </c>
    </row>
    <row r="3" spans="45:48" ht="9.75" customHeight="1">
      <c r="AS3" s="3"/>
      <c r="AT3" s="3"/>
      <c r="AU3" s="3"/>
      <c r="AV3" s="2"/>
    </row>
    <row r="4" spans="2:48" ht="15.75" customHeight="1">
      <c r="B4" s="465" t="s">
        <v>111</v>
      </c>
      <c r="C4" s="466"/>
      <c r="D4" s="466"/>
      <c r="E4" s="466"/>
      <c r="F4" s="466"/>
      <c r="G4" s="466"/>
      <c r="H4" s="466"/>
      <c r="I4" s="466"/>
      <c r="J4" s="466"/>
      <c r="K4" s="466"/>
      <c r="L4" s="466"/>
      <c r="M4" s="466"/>
      <c r="N4" s="467"/>
      <c r="O4" s="465" t="e">
        <f>VLOOKUP($AY$2,Data,3,FALSE)</f>
        <v>#REF!</v>
      </c>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7"/>
    </row>
    <row r="5" spans="2:48" ht="15.75" customHeight="1">
      <c r="B5" s="468"/>
      <c r="C5" s="469"/>
      <c r="D5" s="469"/>
      <c r="E5" s="469"/>
      <c r="F5" s="469"/>
      <c r="G5" s="469"/>
      <c r="H5" s="469"/>
      <c r="I5" s="469"/>
      <c r="J5" s="469"/>
      <c r="K5" s="469"/>
      <c r="L5" s="469"/>
      <c r="M5" s="469"/>
      <c r="N5" s="470"/>
      <c r="O5" s="468"/>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70"/>
    </row>
    <row r="6" spans="2:48" ht="23.25" customHeight="1">
      <c r="B6" s="471" t="s">
        <v>23</v>
      </c>
      <c r="C6" s="472"/>
      <c r="D6" s="472"/>
      <c r="E6" s="472"/>
      <c r="F6" s="472"/>
      <c r="G6" s="472"/>
      <c r="H6" s="472"/>
      <c r="I6" s="472"/>
      <c r="J6" s="472"/>
      <c r="K6" s="472"/>
      <c r="L6" s="472"/>
      <c r="M6" s="472"/>
      <c r="N6" s="473"/>
      <c r="O6" s="474" t="e">
        <f>VLOOKUP($AY$2,Data,4,FALSE)</f>
        <v>#REF!</v>
      </c>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6"/>
    </row>
    <row r="7" spans="2:48" ht="18" customHeight="1">
      <c r="B7" s="335" t="s">
        <v>26</v>
      </c>
      <c r="C7" s="336"/>
      <c r="D7" s="336"/>
      <c r="E7" s="336"/>
      <c r="F7" s="336"/>
      <c r="G7" s="336"/>
      <c r="H7" s="336"/>
      <c r="I7" s="336"/>
      <c r="J7" s="336"/>
      <c r="K7" s="336"/>
      <c r="L7" s="336"/>
      <c r="M7" s="336"/>
      <c r="N7" s="337"/>
      <c r="O7" s="465" t="e">
        <f>VLOOKUP($AY$2,Data,5,FALSE)&amp;VLOOKUP($AY$2,Data,6,FALSE)</f>
        <v>#REF!</v>
      </c>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7"/>
    </row>
    <row r="8" spans="2:48" ht="18" customHeight="1">
      <c r="B8" s="338"/>
      <c r="C8" s="339"/>
      <c r="D8" s="339"/>
      <c r="E8" s="339"/>
      <c r="F8" s="339"/>
      <c r="G8" s="339"/>
      <c r="H8" s="339"/>
      <c r="I8" s="339"/>
      <c r="J8" s="339"/>
      <c r="K8" s="339"/>
      <c r="L8" s="339"/>
      <c r="M8" s="339"/>
      <c r="N8" s="340"/>
      <c r="O8" s="468"/>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35" t="s">
        <v>24</v>
      </c>
      <c r="C9" s="336"/>
      <c r="D9" s="336"/>
      <c r="E9" s="336"/>
      <c r="F9" s="336"/>
      <c r="G9" s="336"/>
      <c r="H9" s="336"/>
      <c r="I9" s="336"/>
      <c r="J9" s="336"/>
      <c r="K9" s="336"/>
      <c r="L9" s="336"/>
      <c r="M9" s="336"/>
      <c r="N9" s="337"/>
      <c r="O9" s="465" t="e">
        <f>VLOOKUP($AY$2,Data,7,FALSE)</f>
        <v>#REF!</v>
      </c>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7"/>
    </row>
    <row r="10" spans="2:48" ht="17.25" customHeight="1">
      <c r="B10" s="338"/>
      <c r="C10" s="339"/>
      <c r="D10" s="339"/>
      <c r="E10" s="339"/>
      <c r="F10" s="339"/>
      <c r="G10" s="339"/>
      <c r="H10" s="339"/>
      <c r="I10" s="339"/>
      <c r="J10" s="339"/>
      <c r="K10" s="339"/>
      <c r="L10" s="339"/>
      <c r="M10" s="339"/>
      <c r="N10" s="340"/>
      <c r="O10" s="468"/>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70"/>
    </row>
    <row r="11" spans="2:48" ht="15.75" customHeight="1">
      <c r="B11" s="351" t="s">
        <v>112</v>
      </c>
      <c r="C11" s="336"/>
      <c r="D11" s="336"/>
      <c r="E11" s="336"/>
      <c r="F11" s="336"/>
      <c r="G11" s="336"/>
      <c r="H11" s="336"/>
      <c r="I11" s="336"/>
      <c r="J11" s="336"/>
      <c r="K11" s="336"/>
      <c r="L11" s="336"/>
      <c r="M11" s="336"/>
      <c r="N11" s="337"/>
      <c r="O11" s="491" t="e">
        <f>VLOOKUP($AY$2,Data,8,FALSE)</f>
        <v>#REF!</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492"/>
    </row>
    <row r="12" spans="2:48" ht="15.75" customHeight="1">
      <c r="B12" s="338"/>
      <c r="C12" s="339"/>
      <c r="D12" s="339"/>
      <c r="E12" s="339"/>
      <c r="F12" s="339"/>
      <c r="G12" s="339"/>
      <c r="H12" s="339"/>
      <c r="I12" s="339"/>
      <c r="J12" s="339"/>
      <c r="K12" s="339"/>
      <c r="L12" s="339"/>
      <c r="M12" s="339"/>
      <c r="N12" s="340"/>
      <c r="O12" s="493"/>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5"/>
    </row>
    <row r="13" spans="2:48" ht="18" customHeight="1">
      <c r="B13" s="447" t="s">
        <v>115</v>
      </c>
      <c r="C13" s="448"/>
      <c r="D13" s="448"/>
      <c r="E13" s="448"/>
      <c r="F13" s="448"/>
      <c r="G13" s="448"/>
      <c r="H13" s="448"/>
      <c r="I13" s="448"/>
      <c r="J13" s="448"/>
      <c r="K13" s="448"/>
      <c r="L13" s="448"/>
      <c r="M13" s="448"/>
      <c r="N13" s="449"/>
      <c r="O13" s="453" t="e">
        <f>VLOOKUP($AY$2,Data,2,FALSE)</f>
        <v>#REF!</v>
      </c>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5"/>
    </row>
    <row r="14" spans="2:48" ht="18" customHeight="1">
      <c r="B14" s="450"/>
      <c r="C14" s="451"/>
      <c r="D14" s="451"/>
      <c r="E14" s="451"/>
      <c r="F14" s="451"/>
      <c r="G14" s="451"/>
      <c r="H14" s="451"/>
      <c r="I14" s="451"/>
      <c r="J14" s="451"/>
      <c r="K14" s="451"/>
      <c r="L14" s="451"/>
      <c r="M14" s="451"/>
      <c r="N14" s="452"/>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8"/>
    </row>
    <row r="15" spans="2:48" ht="24.75" customHeight="1">
      <c r="B15" s="335" t="s">
        <v>9</v>
      </c>
      <c r="C15" s="336"/>
      <c r="D15" s="336"/>
      <c r="E15" s="336"/>
      <c r="F15" s="336"/>
      <c r="G15" s="444"/>
      <c r="H15" s="415" t="s">
        <v>4</v>
      </c>
      <c r="I15" s="416"/>
      <c r="J15" s="416"/>
      <c r="K15" s="416"/>
      <c r="L15" s="416"/>
      <c r="M15" s="416"/>
      <c r="N15" s="417"/>
      <c r="O15" s="366" t="s">
        <v>12</v>
      </c>
      <c r="P15" s="367"/>
      <c r="Q15" s="367"/>
      <c r="R15" s="367"/>
      <c r="S15" s="430" t="e">
        <f>IF(VLOOKUP($AY$2,Data,10,FALSE)=0,"-",VLOOKUP($AY$2,Data,10,FALSE))</f>
        <v>#REF!</v>
      </c>
      <c r="T15" s="430"/>
      <c r="U15" s="430"/>
      <c r="V15" s="430"/>
      <c r="W15" s="430"/>
      <c r="X15" s="430"/>
      <c r="Y15" s="430"/>
      <c r="Z15" s="430"/>
      <c r="AA15" s="430"/>
      <c r="AB15" s="430"/>
      <c r="AC15" s="430"/>
      <c r="AD15" s="430"/>
      <c r="AE15" s="431"/>
      <c r="AF15" s="366" t="s">
        <v>13</v>
      </c>
      <c r="AG15" s="367"/>
      <c r="AH15" s="367"/>
      <c r="AI15" s="367"/>
      <c r="AJ15" s="430" t="e">
        <f>IF(VLOOKUP($AY$2,Data,9,FALSE)=0,"-",VLOOKUP($AY$2,Data,9,FALSE))</f>
        <v>#REF!</v>
      </c>
      <c r="AK15" s="430"/>
      <c r="AL15" s="430"/>
      <c r="AM15" s="430"/>
      <c r="AN15" s="430"/>
      <c r="AO15" s="430"/>
      <c r="AP15" s="430"/>
      <c r="AQ15" s="430"/>
      <c r="AR15" s="430"/>
      <c r="AS15" s="430"/>
      <c r="AT15" s="430"/>
      <c r="AU15" s="430"/>
      <c r="AV15" s="431"/>
    </row>
    <row r="16" spans="2:48" ht="24.75" customHeight="1">
      <c r="B16" s="352"/>
      <c r="C16" s="353"/>
      <c r="D16" s="353"/>
      <c r="E16" s="353"/>
      <c r="F16" s="353"/>
      <c r="G16" s="445"/>
      <c r="H16" s="412" t="s">
        <v>5</v>
      </c>
      <c r="I16" s="413"/>
      <c r="J16" s="413"/>
      <c r="K16" s="413"/>
      <c r="L16" s="413"/>
      <c r="M16" s="413"/>
      <c r="N16" s="414"/>
      <c r="O16" s="399" t="s">
        <v>12</v>
      </c>
      <c r="P16" s="400"/>
      <c r="Q16" s="400"/>
      <c r="R16" s="400"/>
      <c r="S16" s="401" t="e">
        <f>IF(VLOOKUP($AY$2,Data,16,FALSE)=0,"-",VLOOKUP($AY$2,Data,16,FALSE))</f>
        <v>#REF!</v>
      </c>
      <c r="T16" s="401"/>
      <c r="U16" s="401"/>
      <c r="V16" s="401"/>
      <c r="W16" s="401"/>
      <c r="X16" s="401"/>
      <c r="Y16" s="401"/>
      <c r="Z16" s="401"/>
      <c r="AA16" s="401"/>
      <c r="AB16" s="402" t="s">
        <v>29</v>
      </c>
      <c r="AC16" s="402"/>
      <c r="AD16" s="402"/>
      <c r="AE16" s="403"/>
      <c r="AF16" s="399" t="s">
        <v>13</v>
      </c>
      <c r="AG16" s="400"/>
      <c r="AH16" s="400"/>
      <c r="AI16" s="400"/>
      <c r="AJ16" s="401" t="e">
        <f>IF(VLOOKUP($AY$2,Data,11,FALSE)=0,"-",VLOOKUP($AY$2,Data,11,FALSE))</f>
        <v>#REF!</v>
      </c>
      <c r="AK16" s="401"/>
      <c r="AL16" s="401"/>
      <c r="AM16" s="401"/>
      <c r="AN16" s="401"/>
      <c r="AO16" s="401"/>
      <c r="AP16" s="401"/>
      <c r="AQ16" s="401"/>
      <c r="AR16" s="401"/>
      <c r="AS16" s="402" t="s">
        <v>30</v>
      </c>
      <c r="AT16" s="402"/>
      <c r="AU16" s="402"/>
      <c r="AV16" s="403"/>
    </row>
    <row r="17" spans="2:48" ht="24.75" customHeight="1">
      <c r="B17" s="352"/>
      <c r="C17" s="353"/>
      <c r="D17" s="353"/>
      <c r="E17" s="353"/>
      <c r="F17" s="353"/>
      <c r="G17" s="445"/>
      <c r="H17" s="433" t="s">
        <v>19</v>
      </c>
      <c r="I17" s="434"/>
      <c r="J17" s="434"/>
      <c r="K17" s="434"/>
      <c r="L17" s="434"/>
      <c r="M17" s="434"/>
      <c r="N17" s="435"/>
      <c r="O17" s="419" t="s">
        <v>12</v>
      </c>
      <c r="P17" s="420"/>
      <c r="Q17" s="420"/>
      <c r="R17" s="420"/>
      <c r="S17" s="13" t="s">
        <v>44</v>
      </c>
      <c r="T17" s="477" t="e">
        <f>IF(VLOOKUP($AY$2,Data,17,FALSE)=0,"-",VLOOKUP($AY$2,Data,17,FALSE))</f>
        <v>#REF!</v>
      </c>
      <c r="U17" s="477"/>
      <c r="V17" s="477"/>
      <c r="W17" s="477"/>
      <c r="X17" s="477"/>
      <c r="Y17" s="477"/>
      <c r="Z17" s="477"/>
      <c r="AA17" s="13" t="s">
        <v>45</v>
      </c>
      <c r="AB17" s="402" t="s">
        <v>29</v>
      </c>
      <c r="AC17" s="402"/>
      <c r="AD17" s="402"/>
      <c r="AE17" s="403"/>
      <c r="AF17" s="419" t="s">
        <v>13</v>
      </c>
      <c r="AG17" s="420"/>
      <c r="AH17" s="420"/>
      <c r="AI17" s="420"/>
      <c r="AJ17" s="13" t="s">
        <v>46</v>
      </c>
      <c r="AK17" s="477" t="e">
        <f>IF(VLOOKUP($AY$2,Data,12,FALSE)=0,"-",VLOOKUP($AY$2,Data,12,FALSE))</f>
        <v>#REF!</v>
      </c>
      <c r="AL17" s="477"/>
      <c r="AM17" s="477"/>
      <c r="AN17" s="477"/>
      <c r="AO17" s="477"/>
      <c r="AP17" s="477"/>
      <c r="AQ17" s="477"/>
      <c r="AR17" s="13" t="s">
        <v>47</v>
      </c>
      <c r="AS17" s="402" t="s">
        <v>30</v>
      </c>
      <c r="AT17" s="402"/>
      <c r="AU17" s="402"/>
      <c r="AV17" s="403"/>
    </row>
    <row r="18" spans="2:48" ht="24.75" customHeight="1">
      <c r="B18" s="352"/>
      <c r="C18" s="353"/>
      <c r="D18" s="353"/>
      <c r="E18" s="353"/>
      <c r="F18" s="353"/>
      <c r="G18" s="445"/>
      <c r="H18" s="427" t="s">
        <v>6</v>
      </c>
      <c r="I18" s="428"/>
      <c r="J18" s="428"/>
      <c r="K18" s="428"/>
      <c r="L18" s="428"/>
      <c r="M18" s="428"/>
      <c r="N18" s="429"/>
      <c r="O18" s="419" t="s">
        <v>12</v>
      </c>
      <c r="P18" s="420"/>
      <c r="Q18" s="420"/>
      <c r="R18" s="420"/>
      <c r="S18" s="477" t="e">
        <f>IF(VLOOKUP($AY$2,Data,18,FALSE)=0,"-",VLOOKUP($AY$2,Data,18,FALSE))</f>
        <v>#REF!</v>
      </c>
      <c r="T18" s="477"/>
      <c r="U18" s="477"/>
      <c r="V18" s="477"/>
      <c r="W18" s="477"/>
      <c r="X18" s="477"/>
      <c r="Y18" s="477"/>
      <c r="Z18" s="477"/>
      <c r="AA18" s="477"/>
      <c r="AB18" s="425"/>
      <c r="AC18" s="425"/>
      <c r="AD18" s="425"/>
      <c r="AE18" s="426"/>
      <c r="AF18" s="419" t="s">
        <v>13</v>
      </c>
      <c r="AG18" s="420"/>
      <c r="AH18" s="420"/>
      <c r="AI18" s="420"/>
      <c r="AJ18" s="477" t="e">
        <f>IF(VLOOKUP($AY$2,Data,13,FALSE)=0,"-",VLOOKUP($AY$2,Data,13,FALSE))</f>
        <v>#REF!</v>
      </c>
      <c r="AK18" s="477"/>
      <c r="AL18" s="477"/>
      <c r="AM18" s="477"/>
      <c r="AN18" s="477"/>
      <c r="AO18" s="477"/>
      <c r="AP18" s="477"/>
      <c r="AQ18" s="477"/>
      <c r="AR18" s="477"/>
      <c r="AS18" s="425"/>
      <c r="AT18" s="425"/>
      <c r="AU18" s="425"/>
      <c r="AV18" s="426"/>
    </row>
    <row r="19" spans="2:48" ht="24.75" customHeight="1">
      <c r="B19" s="352"/>
      <c r="C19" s="353"/>
      <c r="D19" s="353"/>
      <c r="E19" s="353"/>
      <c r="F19" s="353"/>
      <c r="G19" s="445"/>
      <c r="H19" s="427" t="s">
        <v>113</v>
      </c>
      <c r="I19" s="428"/>
      <c r="J19" s="428"/>
      <c r="K19" s="428"/>
      <c r="L19" s="428"/>
      <c r="M19" s="428"/>
      <c r="N19" s="429"/>
      <c r="O19" s="419" t="s">
        <v>12</v>
      </c>
      <c r="P19" s="420"/>
      <c r="Q19" s="420"/>
      <c r="R19" s="420"/>
      <c r="S19" s="477" t="e">
        <f>IF(VLOOKUP($AY$2,Data,19,FALSE)=0,"-",VLOOKUP($AY$2,Data,19,FALSE))</f>
        <v>#REF!</v>
      </c>
      <c r="T19" s="477"/>
      <c r="U19" s="477"/>
      <c r="V19" s="477"/>
      <c r="W19" s="477"/>
      <c r="X19" s="477"/>
      <c r="Y19" s="477"/>
      <c r="Z19" s="477"/>
      <c r="AA19" s="477"/>
      <c r="AB19" s="421" t="s">
        <v>31</v>
      </c>
      <c r="AC19" s="421"/>
      <c r="AD19" s="421"/>
      <c r="AE19" s="422"/>
      <c r="AF19" s="419" t="s">
        <v>13</v>
      </c>
      <c r="AG19" s="420"/>
      <c r="AH19" s="420"/>
      <c r="AI19" s="420"/>
      <c r="AJ19" s="477" t="e">
        <f>IF(VLOOKUP($AY$2,Data,14,FALSE)=0,"-",VLOOKUP($AY$2,Data,14,FALSE))</f>
        <v>#REF!</v>
      </c>
      <c r="AK19" s="477"/>
      <c r="AL19" s="477"/>
      <c r="AM19" s="477"/>
      <c r="AN19" s="477"/>
      <c r="AO19" s="477"/>
      <c r="AP19" s="477"/>
      <c r="AQ19" s="477"/>
      <c r="AR19" s="477"/>
      <c r="AS19" s="421" t="s">
        <v>32</v>
      </c>
      <c r="AT19" s="421"/>
      <c r="AU19" s="421"/>
      <c r="AV19" s="422"/>
    </row>
    <row r="20" spans="2:48" ht="24.75" customHeight="1">
      <c r="B20" s="338"/>
      <c r="C20" s="339"/>
      <c r="D20" s="339"/>
      <c r="E20" s="339"/>
      <c r="F20" s="339"/>
      <c r="G20" s="446"/>
      <c r="H20" s="389" t="s">
        <v>114</v>
      </c>
      <c r="I20" s="390"/>
      <c r="J20" s="390"/>
      <c r="K20" s="390"/>
      <c r="L20" s="390"/>
      <c r="M20" s="390"/>
      <c r="N20" s="391"/>
      <c r="O20" s="392" t="s">
        <v>12</v>
      </c>
      <c r="P20" s="393"/>
      <c r="Q20" s="393"/>
      <c r="R20" s="393"/>
      <c r="S20" s="404" t="e">
        <f>IF(VLOOKUP($AY$2,Data,20,FALSE)=0,"-",VLOOKUP($AY$2,Data,20,FALSE))</f>
        <v>#REF!</v>
      </c>
      <c r="T20" s="404"/>
      <c r="U20" s="404"/>
      <c r="V20" s="404"/>
      <c r="W20" s="404"/>
      <c r="X20" s="404"/>
      <c r="Y20" s="404"/>
      <c r="Z20" s="404"/>
      <c r="AA20" s="404"/>
      <c r="AB20" s="405" t="s">
        <v>31</v>
      </c>
      <c r="AC20" s="405"/>
      <c r="AD20" s="405"/>
      <c r="AE20" s="406"/>
      <c r="AF20" s="392" t="s">
        <v>13</v>
      </c>
      <c r="AG20" s="393"/>
      <c r="AH20" s="393"/>
      <c r="AI20" s="393"/>
      <c r="AJ20" s="404" t="e">
        <f>IF(VLOOKUP($AY$2,Data,15,FALSE)=0,"-",VLOOKUP($AY$2,Data,15,FALSE))</f>
        <v>#REF!</v>
      </c>
      <c r="AK20" s="404"/>
      <c r="AL20" s="404"/>
      <c r="AM20" s="404"/>
      <c r="AN20" s="404"/>
      <c r="AO20" s="404"/>
      <c r="AP20" s="404"/>
      <c r="AQ20" s="404"/>
      <c r="AR20" s="404"/>
      <c r="AS20" s="405" t="s">
        <v>32</v>
      </c>
      <c r="AT20" s="405"/>
      <c r="AU20" s="405"/>
      <c r="AV20" s="406"/>
    </row>
    <row r="21" spans="2:48" ht="24.75" customHeight="1">
      <c r="B21" s="335" t="s">
        <v>10</v>
      </c>
      <c r="C21" s="394"/>
      <c r="D21" s="394"/>
      <c r="E21" s="394"/>
      <c r="F21" s="394"/>
      <c r="G21" s="423"/>
      <c r="H21" s="415" t="s">
        <v>5</v>
      </c>
      <c r="I21" s="416"/>
      <c r="J21" s="416"/>
      <c r="K21" s="416"/>
      <c r="L21" s="416"/>
      <c r="M21" s="416"/>
      <c r="N21" s="417"/>
      <c r="O21" s="366" t="s">
        <v>12</v>
      </c>
      <c r="P21" s="367"/>
      <c r="Q21" s="367"/>
      <c r="R21" s="367"/>
      <c r="S21" s="407" t="e">
        <f>IF(VLOOKUP($AY$2,Data,24,FALSE)=0,"-",VLOOKUP($AY$2,Data,24,FALSE))</f>
        <v>#REF!</v>
      </c>
      <c r="T21" s="407"/>
      <c r="U21" s="407"/>
      <c r="V21" s="407"/>
      <c r="W21" s="407"/>
      <c r="X21" s="407"/>
      <c r="Y21" s="407"/>
      <c r="Z21" s="407"/>
      <c r="AA21" s="407"/>
      <c r="AB21" s="408" t="s">
        <v>29</v>
      </c>
      <c r="AC21" s="408"/>
      <c r="AD21" s="408"/>
      <c r="AE21" s="409"/>
      <c r="AF21" s="366" t="s">
        <v>13</v>
      </c>
      <c r="AG21" s="367"/>
      <c r="AH21" s="367"/>
      <c r="AI21" s="367"/>
      <c r="AJ21" s="407" t="e">
        <f>IF(VLOOKUP($AY$2,Data,21,FALSE)=0,"-",VLOOKUP($AY$2,Data,21,FALSE))</f>
        <v>#REF!</v>
      </c>
      <c r="AK21" s="407"/>
      <c r="AL21" s="407"/>
      <c r="AM21" s="407"/>
      <c r="AN21" s="407"/>
      <c r="AO21" s="407"/>
      <c r="AP21" s="407"/>
      <c r="AQ21" s="407"/>
      <c r="AR21" s="407"/>
      <c r="AS21" s="408" t="s">
        <v>30</v>
      </c>
      <c r="AT21" s="408"/>
      <c r="AU21" s="408"/>
      <c r="AV21" s="409"/>
    </row>
    <row r="22" spans="2:48" ht="24.75" customHeight="1">
      <c r="B22" s="395"/>
      <c r="C22" s="396"/>
      <c r="D22" s="396"/>
      <c r="E22" s="396"/>
      <c r="F22" s="396"/>
      <c r="G22" s="424"/>
      <c r="H22" s="412" t="s">
        <v>113</v>
      </c>
      <c r="I22" s="413"/>
      <c r="J22" s="413"/>
      <c r="K22" s="413"/>
      <c r="L22" s="413"/>
      <c r="M22" s="413"/>
      <c r="N22" s="414"/>
      <c r="O22" s="399" t="s">
        <v>12</v>
      </c>
      <c r="P22" s="400"/>
      <c r="Q22" s="400"/>
      <c r="R22" s="400"/>
      <c r="S22" s="401" t="e">
        <f>IF(VLOOKUP($AY$2,Data,25,FALSE)=0,"-",VLOOKUP($AY$2,Data,25,FALSE))</f>
        <v>#REF!</v>
      </c>
      <c r="T22" s="401"/>
      <c r="U22" s="401"/>
      <c r="V22" s="401"/>
      <c r="W22" s="401"/>
      <c r="X22" s="401"/>
      <c r="Y22" s="401"/>
      <c r="Z22" s="401"/>
      <c r="AA22" s="401"/>
      <c r="AB22" s="402" t="s">
        <v>31</v>
      </c>
      <c r="AC22" s="402"/>
      <c r="AD22" s="402"/>
      <c r="AE22" s="403"/>
      <c r="AF22" s="399" t="s">
        <v>13</v>
      </c>
      <c r="AG22" s="400"/>
      <c r="AH22" s="400"/>
      <c r="AI22" s="400"/>
      <c r="AJ22" s="401" t="e">
        <f>IF(VLOOKUP($AY$2,Data,22,FALSE)=0,"-",VLOOKUP($AY$2,Data,22,FALSE))</f>
        <v>#REF!</v>
      </c>
      <c r="AK22" s="401"/>
      <c r="AL22" s="401"/>
      <c r="AM22" s="401"/>
      <c r="AN22" s="401"/>
      <c r="AO22" s="401"/>
      <c r="AP22" s="401"/>
      <c r="AQ22" s="401"/>
      <c r="AR22" s="401"/>
      <c r="AS22" s="402" t="s">
        <v>32</v>
      </c>
      <c r="AT22" s="402"/>
      <c r="AU22" s="402"/>
      <c r="AV22" s="403"/>
    </row>
    <row r="23" spans="2:48" ht="24.75" customHeight="1">
      <c r="B23" s="395"/>
      <c r="C23" s="396"/>
      <c r="D23" s="396"/>
      <c r="E23" s="396"/>
      <c r="F23" s="396"/>
      <c r="G23" s="424"/>
      <c r="H23" s="389" t="s">
        <v>114</v>
      </c>
      <c r="I23" s="390"/>
      <c r="J23" s="390"/>
      <c r="K23" s="390"/>
      <c r="L23" s="390"/>
      <c r="M23" s="390"/>
      <c r="N23" s="391"/>
      <c r="O23" s="392" t="s">
        <v>12</v>
      </c>
      <c r="P23" s="393"/>
      <c r="Q23" s="393"/>
      <c r="R23" s="393"/>
      <c r="S23" s="404" t="e">
        <f>IF(VLOOKUP($AY$2,Data,26,FALSE)=0,"-",VLOOKUP($AY$2,Data,26,FALSE))</f>
        <v>#REF!</v>
      </c>
      <c r="T23" s="404"/>
      <c r="U23" s="404"/>
      <c r="V23" s="404"/>
      <c r="W23" s="404"/>
      <c r="X23" s="404"/>
      <c r="Y23" s="404"/>
      <c r="Z23" s="404"/>
      <c r="AA23" s="404"/>
      <c r="AB23" s="405" t="s">
        <v>31</v>
      </c>
      <c r="AC23" s="405"/>
      <c r="AD23" s="405"/>
      <c r="AE23" s="406"/>
      <c r="AF23" s="392" t="s">
        <v>13</v>
      </c>
      <c r="AG23" s="393"/>
      <c r="AH23" s="393"/>
      <c r="AI23" s="393"/>
      <c r="AJ23" s="404" t="e">
        <f>IF(VLOOKUP($AY$2,Data,23,FALSE)=0,"-",VLOOKUP($AY$2,Data,23,FALSE))</f>
        <v>#REF!</v>
      </c>
      <c r="AK23" s="404"/>
      <c r="AL23" s="404"/>
      <c r="AM23" s="404"/>
      <c r="AN23" s="404"/>
      <c r="AO23" s="404"/>
      <c r="AP23" s="404"/>
      <c r="AQ23" s="404"/>
      <c r="AR23" s="404"/>
      <c r="AS23" s="405" t="s">
        <v>32</v>
      </c>
      <c r="AT23" s="405"/>
      <c r="AU23" s="405"/>
      <c r="AV23" s="406"/>
    </row>
    <row r="24" spans="2:48" ht="24.75" customHeight="1">
      <c r="B24" s="335" t="s">
        <v>11</v>
      </c>
      <c r="C24" s="394"/>
      <c r="D24" s="394"/>
      <c r="E24" s="394"/>
      <c r="F24" s="394"/>
      <c r="G24" s="394"/>
      <c r="H24" s="415" t="s">
        <v>5</v>
      </c>
      <c r="I24" s="416"/>
      <c r="J24" s="416"/>
      <c r="K24" s="416"/>
      <c r="L24" s="416"/>
      <c r="M24" s="416"/>
      <c r="N24" s="417"/>
      <c r="O24" s="366" t="s">
        <v>12</v>
      </c>
      <c r="P24" s="367"/>
      <c r="Q24" s="367"/>
      <c r="R24" s="367"/>
      <c r="S24" s="407" t="e">
        <f>IF(VLOOKUP($AY$2,Data,30,FALSE)=0,"-",VLOOKUP($AY$2,Data,30,FALSE))</f>
        <v>#REF!</v>
      </c>
      <c r="T24" s="407"/>
      <c r="U24" s="407"/>
      <c r="V24" s="407"/>
      <c r="W24" s="407"/>
      <c r="X24" s="407"/>
      <c r="Y24" s="407"/>
      <c r="Z24" s="407"/>
      <c r="AA24" s="407"/>
      <c r="AB24" s="408" t="s">
        <v>29</v>
      </c>
      <c r="AC24" s="408"/>
      <c r="AD24" s="408"/>
      <c r="AE24" s="409"/>
      <c r="AF24" s="366" t="s">
        <v>13</v>
      </c>
      <c r="AG24" s="367"/>
      <c r="AH24" s="367"/>
      <c r="AI24" s="367"/>
      <c r="AJ24" s="407" t="e">
        <f>IF(VLOOKUP($AY$2,Data,27,FALSE)=0,"-",VLOOKUP($AY$2,Data,27,FALSE))</f>
        <v>#REF!</v>
      </c>
      <c r="AK24" s="407"/>
      <c r="AL24" s="407"/>
      <c r="AM24" s="407"/>
      <c r="AN24" s="407"/>
      <c r="AO24" s="407"/>
      <c r="AP24" s="407"/>
      <c r="AQ24" s="407"/>
      <c r="AR24" s="407"/>
      <c r="AS24" s="408" t="s">
        <v>30</v>
      </c>
      <c r="AT24" s="408"/>
      <c r="AU24" s="408"/>
      <c r="AV24" s="409"/>
    </row>
    <row r="25" spans="2:48" ht="24.75" customHeight="1">
      <c r="B25" s="395"/>
      <c r="C25" s="396"/>
      <c r="D25" s="396"/>
      <c r="E25" s="396"/>
      <c r="F25" s="396"/>
      <c r="G25" s="396"/>
      <c r="H25" s="412" t="s">
        <v>113</v>
      </c>
      <c r="I25" s="413"/>
      <c r="J25" s="413"/>
      <c r="K25" s="413"/>
      <c r="L25" s="413"/>
      <c r="M25" s="413"/>
      <c r="N25" s="414"/>
      <c r="O25" s="399" t="s">
        <v>12</v>
      </c>
      <c r="P25" s="400"/>
      <c r="Q25" s="400"/>
      <c r="R25" s="400"/>
      <c r="S25" s="401" t="e">
        <f>IF(VLOOKUP($AY$2,Data,31,FALSE)=0,"-",VLOOKUP($AY$2,Data,31,FALSE))</f>
        <v>#REF!</v>
      </c>
      <c r="T25" s="401"/>
      <c r="U25" s="401"/>
      <c r="V25" s="401"/>
      <c r="W25" s="401"/>
      <c r="X25" s="401"/>
      <c r="Y25" s="401"/>
      <c r="Z25" s="401"/>
      <c r="AA25" s="401"/>
      <c r="AB25" s="402" t="s">
        <v>31</v>
      </c>
      <c r="AC25" s="402"/>
      <c r="AD25" s="402"/>
      <c r="AE25" s="403"/>
      <c r="AF25" s="399" t="s">
        <v>13</v>
      </c>
      <c r="AG25" s="400"/>
      <c r="AH25" s="400"/>
      <c r="AI25" s="400"/>
      <c r="AJ25" s="401" t="e">
        <f>IF(VLOOKUP($AY$2,Data,28,FALSE)=0,"-",VLOOKUP($AY$2,Data,28,FALSE))</f>
        <v>#REF!</v>
      </c>
      <c r="AK25" s="401"/>
      <c r="AL25" s="401"/>
      <c r="AM25" s="401"/>
      <c r="AN25" s="401"/>
      <c r="AO25" s="401"/>
      <c r="AP25" s="401"/>
      <c r="AQ25" s="401"/>
      <c r="AR25" s="401"/>
      <c r="AS25" s="402" t="s">
        <v>32</v>
      </c>
      <c r="AT25" s="402"/>
      <c r="AU25" s="402"/>
      <c r="AV25" s="403"/>
    </row>
    <row r="26" spans="2:48" ht="24.75" customHeight="1">
      <c r="B26" s="397"/>
      <c r="C26" s="398"/>
      <c r="D26" s="398"/>
      <c r="E26" s="398"/>
      <c r="F26" s="398"/>
      <c r="G26" s="398"/>
      <c r="H26" s="389" t="s">
        <v>114</v>
      </c>
      <c r="I26" s="390"/>
      <c r="J26" s="390"/>
      <c r="K26" s="390"/>
      <c r="L26" s="390"/>
      <c r="M26" s="390"/>
      <c r="N26" s="391"/>
      <c r="O26" s="392" t="s">
        <v>12</v>
      </c>
      <c r="P26" s="393"/>
      <c r="Q26" s="393"/>
      <c r="R26" s="393"/>
      <c r="S26" s="404" t="e">
        <f>IF(VLOOKUP($AY$2,Data,32,FALSE)=0,"-",VLOOKUP($AY$2,Data,32,FALSE))</f>
        <v>#REF!</v>
      </c>
      <c r="T26" s="404"/>
      <c r="U26" s="404"/>
      <c r="V26" s="404"/>
      <c r="W26" s="404"/>
      <c r="X26" s="404"/>
      <c r="Y26" s="404"/>
      <c r="Z26" s="404"/>
      <c r="AA26" s="404"/>
      <c r="AB26" s="405" t="s">
        <v>31</v>
      </c>
      <c r="AC26" s="405"/>
      <c r="AD26" s="405"/>
      <c r="AE26" s="406"/>
      <c r="AF26" s="392" t="s">
        <v>13</v>
      </c>
      <c r="AG26" s="393"/>
      <c r="AH26" s="393"/>
      <c r="AI26" s="393"/>
      <c r="AJ26" s="404" t="e">
        <f>IF(VLOOKUP($AY$2,Data,29,FALSE)=0,"-",VLOOKUP($AY$2,Data,29,FALSE))</f>
        <v>#REF!</v>
      </c>
      <c r="AK26" s="404"/>
      <c r="AL26" s="404"/>
      <c r="AM26" s="404"/>
      <c r="AN26" s="404"/>
      <c r="AO26" s="404"/>
      <c r="AP26" s="404"/>
      <c r="AQ26" s="404"/>
      <c r="AR26" s="404"/>
      <c r="AS26" s="405" t="s">
        <v>32</v>
      </c>
      <c r="AT26" s="405"/>
      <c r="AU26" s="405"/>
      <c r="AV26" s="406"/>
    </row>
    <row r="27" spans="2:48" ht="24.75" customHeight="1">
      <c r="B27" s="380" t="s">
        <v>7</v>
      </c>
      <c r="C27" s="381"/>
      <c r="D27" s="381"/>
      <c r="E27" s="381"/>
      <c r="F27" s="381"/>
      <c r="G27" s="381"/>
      <c r="H27" s="381"/>
      <c r="I27" s="381"/>
      <c r="J27" s="381"/>
      <c r="K27" s="381"/>
      <c r="L27" s="381"/>
      <c r="M27" s="381"/>
      <c r="N27" s="382"/>
      <c r="O27" s="383" t="s">
        <v>12</v>
      </c>
      <c r="P27" s="384"/>
      <c r="Q27" s="384"/>
      <c r="R27" s="384"/>
      <c r="S27" s="388" t="e">
        <f>IF(VLOOKUP($AY$2,Data,34,FALSE)=0,"-",VLOOKUP($AY$2,Data,34,FALSE))</f>
        <v>#REF!</v>
      </c>
      <c r="T27" s="388"/>
      <c r="U27" s="388"/>
      <c r="V27" s="388"/>
      <c r="W27" s="388"/>
      <c r="X27" s="388"/>
      <c r="Y27" s="388"/>
      <c r="Z27" s="388"/>
      <c r="AA27" s="388"/>
      <c r="AB27" s="386" t="s">
        <v>29</v>
      </c>
      <c r="AC27" s="386"/>
      <c r="AD27" s="386"/>
      <c r="AE27" s="387"/>
      <c r="AF27" s="383" t="s">
        <v>13</v>
      </c>
      <c r="AG27" s="384"/>
      <c r="AH27" s="384"/>
      <c r="AI27" s="384"/>
      <c r="AJ27" s="388" t="e">
        <f>IF(VLOOKUP($AY$2,Data,33,FALSE)=0,"-",VLOOKUP($AY$2,Data,33,FALSE))</f>
        <v>#REF!</v>
      </c>
      <c r="AK27" s="388"/>
      <c r="AL27" s="388"/>
      <c r="AM27" s="388"/>
      <c r="AN27" s="388"/>
      <c r="AO27" s="388"/>
      <c r="AP27" s="388"/>
      <c r="AQ27" s="388"/>
      <c r="AR27" s="388"/>
      <c r="AS27" s="386" t="s">
        <v>30</v>
      </c>
      <c r="AT27" s="386"/>
      <c r="AU27" s="386"/>
      <c r="AV27" s="387"/>
    </row>
    <row r="28" spans="2:48" ht="24.75" customHeight="1">
      <c r="B28" s="380" t="s">
        <v>14</v>
      </c>
      <c r="C28" s="381"/>
      <c r="D28" s="381"/>
      <c r="E28" s="381"/>
      <c r="F28" s="381"/>
      <c r="G28" s="381"/>
      <c r="H28" s="381"/>
      <c r="I28" s="381"/>
      <c r="J28" s="381"/>
      <c r="K28" s="381"/>
      <c r="L28" s="381"/>
      <c r="M28" s="381"/>
      <c r="N28" s="382"/>
      <c r="O28" s="383" t="s">
        <v>12</v>
      </c>
      <c r="P28" s="384"/>
      <c r="Q28" s="384"/>
      <c r="R28" s="384"/>
      <c r="S28" s="388" t="e">
        <f>IF(VLOOKUP($AY$2,Data,38,FALSE)=0,"-",VLOOKUP($AY$2,Data,38,FALSE))</f>
        <v>#REF!</v>
      </c>
      <c r="T28" s="388"/>
      <c r="U28" s="388"/>
      <c r="V28" s="388"/>
      <c r="W28" s="388"/>
      <c r="X28" s="388"/>
      <c r="Y28" s="388"/>
      <c r="Z28" s="388"/>
      <c r="AA28" s="388"/>
      <c r="AB28" s="386" t="s">
        <v>33</v>
      </c>
      <c r="AC28" s="386"/>
      <c r="AD28" s="386"/>
      <c r="AE28" s="387"/>
      <c r="AF28" s="383" t="s">
        <v>13</v>
      </c>
      <c r="AG28" s="384"/>
      <c r="AH28" s="384"/>
      <c r="AI28" s="384"/>
      <c r="AJ28" s="388" t="e">
        <f>IF(VLOOKUP($AY$2,Data,35,FALSE)=0,"-",VLOOKUP($AY$2,Data,35,FALSE))</f>
        <v>#REF!</v>
      </c>
      <c r="AK28" s="388"/>
      <c r="AL28" s="388"/>
      <c r="AM28" s="388"/>
      <c r="AN28" s="388"/>
      <c r="AO28" s="388"/>
      <c r="AP28" s="388"/>
      <c r="AQ28" s="388"/>
      <c r="AR28" s="388"/>
      <c r="AS28" s="386" t="s">
        <v>34</v>
      </c>
      <c r="AT28" s="386"/>
      <c r="AU28" s="386"/>
      <c r="AV28" s="387"/>
    </row>
    <row r="29" spans="2:48" ht="24.75" customHeight="1">
      <c r="B29" s="380" t="s">
        <v>15</v>
      </c>
      <c r="C29" s="381"/>
      <c r="D29" s="381"/>
      <c r="E29" s="381"/>
      <c r="F29" s="381"/>
      <c r="G29" s="381"/>
      <c r="H29" s="381"/>
      <c r="I29" s="381"/>
      <c r="J29" s="381"/>
      <c r="K29" s="381"/>
      <c r="L29" s="381"/>
      <c r="M29" s="381"/>
      <c r="N29" s="382"/>
      <c r="O29" s="383" t="s">
        <v>12</v>
      </c>
      <c r="P29" s="384"/>
      <c r="Q29" s="384"/>
      <c r="R29" s="384"/>
      <c r="S29" s="388" t="e">
        <f>IF(VLOOKUP($AY$2,Data,39,FALSE)=0,"-",VLOOKUP($AY$2,Data,39,FALSE))</f>
        <v>#REF!</v>
      </c>
      <c r="T29" s="388"/>
      <c r="U29" s="388"/>
      <c r="V29" s="388"/>
      <c r="W29" s="388"/>
      <c r="X29" s="388"/>
      <c r="Y29" s="388"/>
      <c r="Z29" s="388"/>
      <c r="AA29" s="388"/>
      <c r="AB29" s="386" t="s">
        <v>29</v>
      </c>
      <c r="AC29" s="386"/>
      <c r="AD29" s="386"/>
      <c r="AE29" s="387"/>
      <c r="AF29" s="383" t="s">
        <v>13</v>
      </c>
      <c r="AG29" s="384"/>
      <c r="AH29" s="384"/>
      <c r="AI29" s="384"/>
      <c r="AJ29" s="388" t="e">
        <f>IF(VLOOKUP($AY$2,Data,36,FALSE)=0,"-",VLOOKUP($AY$2,Data,36,FALSE))</f>
        <v>#REF!</v>
      </c>
      <c r="AK29" s="388"/>
      <c r="AL29" s="388"/>
      <c r="AM29" s="388"/>
      <c r="AN29" s="388"/>
      <c r="AO29" s="388"/>
      <c r="AP29" s="388"/>
      <c r="AQ29" s="388"/>
      <c r="AR29" s="388"/>
      <c r="AS29" s="386" t="s">
        <v>30</v>
      </c>
      <c r="AT29" s="386"/>
      <c r="AU29" s="386"/>
      <c r="AV29" s="387"/>
    </row>
    <row r="30" spans="2:48" ht="24.75" customHeight="1">
      <c r="B30" s="374" t="s">
        <v>18</v>
      </c>
      <c r="C30" s="375"/>
      <c r="D30" s="375"/>
      <c r="E30" s="375"/>
      <c r="F30" s="375"/>
      <c r="G30" s="375"/>
      <c r="H30" s="375"/>
      <c r="I30" s="375"/>
      <c r="J30" s="375"/>
      <c r="K30" s="375"/>
      <c r="L30" s="375"/>
      <c r="M30" s="375"/>
      <c r="N30" s="376"/>
      <c r="O30" s="366" t="s">
        <v>12</v>
      </c>
      <c r="P30" s="367"/>
      <c r="Q30" s="367"/>
      <c r="R30" s="367"/>
      <c r="S30" s="407" t="e">
        <f>IF(VLOOKUP($AY$2,Data,40,FALSE)=0,"-",VLOOKUP($AY$2,Data,40,FALSE))</f>
        <v>#REF!</v>
      </c>
      <c r="T30" s="407"/>
      <c r="U30" s="407"/>
      <c r="V30" s="407"/>
      <c r="W30" s="407"/>
      <c r="X30" s="407"/>
      <c r="Y30" s="407"/>
      <c r="Z30" s="407"/>
      <c r="AA30" s="407"/>
      <c r="AB30" s="364" t="s">
        <v>29</v>
      </c>
      <c r="AC30" s="364"/>
      <c r="AD30" s="364"/>
      <c r="AE30" s="365"/>
      <c r="AF30" s="366" t="s">
        <v>13</v>
      </c>
      <c r="AG30" s="367"/>
      <c r="AH30" s="367"/>
      <c r="AI30" s="367"/>
      <c r="AJ30" s="407" t="e">
        <f>IF(VLOOKUP($AY$2,Data,37,FALSE)=0,"-",VLOOKUP($AY$2,Data,37,FALSE))</f>
        <v>#REF!</v>
      </c>
      <c r="AK30" s="407"/>
      <c r="AL30" s="407"/>
      <c r="AM30" s="407"/>
      <c r="AN30" s="407"/>
      <c r="AO30" s="407"/>
      <c r="AP30" s="407"/>
      <c r="AQ30" s="407"/>
      <c r="AR30" s="407"/>
      <c r="AS30" s="364" t="s">
        <v>30</v>
      </c>
      <c r="AT30" s="364"/>
      <c r="AU30" s="364"/>
      <c r="AV30" s="365"/>
    </row>
    <row r="31" spans="2:48" ht="33.75" customHeight="1">
      <c r="B31" s="374" t="s">
        <v>16</v>
      </c>
      <c r="C31" s="375"/>
      <c r="D31" s="375"/>
      <c r="E31" s="375"/>
      <c r="F31" s="375"/>
      <c r="G31" s="375"/>
      <c r="H31" s="375"/>
      <c r="I31" s="375"/>
      <c r="J31" s="375"/>
      <c r="K31" s="375"/>
      <c r="L31" s="375"/>
      <c r="M31" s="375"/>
      <c r="N31" s="376"/>
      <c r="O31" s="482" t="e">
        <f>IF(VLOOKUP($AY$2,Data,41,FALSE)=0,"-",VLOOKUP($AY$2,Data,41,FALSE))</f>
        <v>#REF!</v>
      </c>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row>
    <row r="32" spans="2:48" ht="21.75" customHeight="1">
      <c r="B32" s="380" t="s">
        <v>8</v>
      </c>
      <c r="C32" s="381"/>
      <c r="D32" s="381"/>
      <c r="E32" s="381"/>
      <c r="F32" s="381"/>
      <c r="G32" s="381"/>
      <c r="H32" s="381"/>
      <c r="I32" s="381"/>
      <c r="J32" s="381"/>
      <c r="K32" s="381"/>
      <c r="L32" s="381"/>
      <c r="M32" s="381"/>
      <c r="N32" s="382"/>
      <c r="O32" s="482" t="e">
        <f>IF(VLOOKUP($AY$2,Data,42,FALSE)=0,"-",VLOOKUP($AY$2,Data,42,FALSE))</f>
        <v>#REF!</v>
      </c>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4"/>
    </row>
    <row r="33" spans="2:48" ht="18" customHeight="1">
      <c r="B33" s="335" t="s">
        <v>2</v>
      </c>
      <c r="C33" s="369"/>
      <c r="D33" s="369"/>
      <c r="E33" s="369"/>
      <c r="F33" s="369"/>
      <c r="G33" s="369"/>
      <c r="H33" s="369"/>
      <c r="I33" s="369"/>
      <c r="J33" s="369"/>
      <c r="K33" s="369"/>
      <c r="L33" s="369"/>
      <c r="M33" s="369"/>
      <c r="N33" s="370"/>
      <c r="O33" s="341" t="s">
        <v>27</v>
      </c>
      <c r="P33" s="342"/>
      <c r="Q33" s="342"/>
      <c r="R33" s="342"/>
      <c r="S33" s="342"/>
      <c r="T33" s="342"/>
      <c r="U33" s="342"/>
      <c r="V33" s="343"/>
      <c r="W33" s="478" t="e">
        <f>VLOOKUP($AY$2,Data,43,FALSE)</f>
        <v>#REF!</v>
      </c>
      <c r="X33" s="479"/>
      <c r="Y33" s="479"/>
      <c r="Z33" s="479"/>
      <c r="AA33" s="479"/>
      <c r="AB33" s="479"/>
      <c r="AC33" s="479"/>
      <c r="AD33" s="479"/>
      <c r="AE33" s="480"/>
      <c r="AF33" s="344" t="s">
        <v>28</v>
      </c>
      <c r="AG33" s="342"/>
      <c r="AH33" s="342"/>
      <c r="AI33" s="342"/>
      <c r="AJ33" s="342"/>
      <c r="AK33" s="342"/>
      <c r="AL33" s="342"/>
      <c r="AM33" s="343"/>
      <c r="AN33" s="478" t="e">
        <f>VLOOKUP($AY$2,Data,44,FALSE)</f>
        <v>#REF!</v>
      </c>
      <c r="AO33" s="479"/>
      <c r="AP33" s="479"/>
      <c r="AQ33" s="479"/>
      <c r="AR33" s="479"/>
      <c r="AS33" s="479"/>
      <c r="AT33" s="479"/>
      <c r="AU33" s="479"/>
      <c r="AV33" s="481"/>
    </row>
    <row r="34" spans="2:48" ht="18" customHeight="1">
      <c r="B34" s="371"/>
      <c r="C34" s="372"/>
      <c r="D34" s="372"/>
      <c r="E34" s="372"/>
      <c r="F34" s="372"/>
      <c r="G34" s="372"/>
      <c r="H34" s="372"/>
      <c r="I34" s="372"/>
      <c r="J34" s="372"/>
      <c r="K34" s="372"/>
      <c r="L34" s="372"/>
      <c r="M34" s="372"/>
      <c r="N34" s="373"/>
      <c r="O34" s="345" t="s">
        <v>0</v>
      </c>
      <c r="P34" s="346"/>
      <c r="Q34" s="346"/>
      <c r="R34" s="346"/>
      <c r="S34" s="346"/>
      <c r="T34" s="346"/>
      <c r="U34" s="346"/>
      <c r="V34" s="347"/>
      <c r="W34" s="485" t="e">
        <f>VLOOKUP($AY$2,Data,45,FALSE)</f>
        <v>#REF!</v>
      </c>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 customHeight="1">
      <c r="B35" s="335" t="s">
        <v>3</v>
      </c>
      <c r="C35" s="336"/>
      <c r="D35" s="336"/>
      <c r="E35" s="336"/>
      <c r="F35" s="336"/>
      <c r="G35" s="336"/>
      <c r="H35" s="336"/>
      <c r="I35" s="336"/>
      <c r="J35" s="336"/>
      <c r="K35" s="336"/>
      <c r="L35" s="336"/>
      <c r="M35" s="336"/>
      <c r="N35" s="337"/>
      <c r="O35" s="341" t="s">
        <v>27</v>
      </c>
      <c r="P35" s="342"/>
      <c r="Q35" s="342"/>
      <c r="R35" s="342"/>
      <c r="S35" s="342"/>
      <c r="T35" s="342"/>
      <c r="U35" s="342"/>
      <c r="V35" s="343"/>
      <c r="W35" s="478" t="e">
        <f>VLOOKUP($AY$2,Data,46,FALSE)</f>
        <v>#REF!</v>
      </c>
      <c r="X35" s="479"/>
      <c r="Y35" s="479"/>
      <c r="Z35" s="479"/>
      <c r="AA35" s="479"/>
      <c r="AB35" s="479"/>
      <c r="AC35" s="479"/>
      <c r="AD35" s="479"/>
      <c r="AE35" s="480"/>
      <c r="AF35" s="344" t="s">
        <v>28</v>
      </c>
      <c r="AG35" s="342"/>
      <c r="AH35" s="342"/>
      <c r="AI35" s="342"/>
      <c r="AJ35" s="342"/>
      <c r="AK35" s="342"/>
      <c r="AL35" s="342"/>
      <c r="AM35" s="343"/>
      <c r="AN35" s="478" t="e">
        <f>VLOOKUP($AY$2,Data,47,FALSE)</f>
        <v>#REF!</v>
      </c>
      <c r="AO35" s="479"/>
      <c r="AP35" s="479"/>
      <c r="AQ35" s="479"/>
      <c r="AR35" s="479"/>
      <c r="AS35" s="479"/>
      <c r="AT35" s="479"/>
      <c r="AU35" s="479"/>
      <c r="AV35" s="481"/>
    </row>
    <row r="36" spans="2:48" ht="18" customHeight="1">
      <c r="B36" s="338"/>
      <c r="C36" s="339"/>
      <c r="D36" s="339"/>
      <c r="E36" s="339"/>
      <c r="F36" s="339"/>
      <c r="G36" s="339"/>
      <c r="H36" s="339"/>
      <c r="I36" s="339"/>
      <c r="J36" s="339"/>
      <c r="K36" s="339"/>
      <c r="L36" s="339"/>
      <c r="M36" s="339"/>
      <c r="N36" s="340"/>
      <c r="O36" s="345" t="s">
        <v>0</v>
      </c>
      <c r="P36" s="346"/>
      <c r="Q36" s="346"/>
      <c r="R36" s="346"/>
      <c r="S36" s="346"/>
      <c r="T36" s="346"/>
      <c r="U36" s="346"/>
      <c r="V36" s="347"/>
      <c r="W36" s="485" t="e">
        <f>VLOOKUP($AY$2,Data,48,FALSE)</f>
        <v>#REF!</v>
      </c>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 customHeight="1">
      <c r="B37" s="351" t="s">
        <v>1</v>
      </c>
      <c r="C37" s="336"/>
      <c r="D37" s="336"/>
      <c r="E37" s="336"/>
      <c r="F37" s="336"/>
      <c r="G37" s="336"/>
      <c r="H37" s="336"/>
      <c r="I37" s="336"/>
      <c r="J37" s="336"/>
      <c r="K37" s="336"/>
      <c r="L37" s="336"/>
      <c r="M37" s="336"/>
      <c r="N37" s="337"/>
      <c r="O37" s="488" t="e">
        <f>VLOOKUP($AY$2,Data,49,FALSE)</f>
        <v>#REF!</v>
      </c>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90"/>
    </row>
    <row r="38" spans="2:48" ht="18" customHeight="1">
      <c r="B38" s="352"/>
      <c r="C38" s="353"/>
      <c r="D38" s="353"/>
      <c r="E38" s="353"/>
      <c r="F38" s="353"/>
      <c r="G38" s="353"/>
      <c r="H38" s="353"/>
      <c r="I38" s="353"/>
      <c r="J38" s="353"/>
      <c r="K38" s="353"/>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60"/>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3"/>
    </row>
    <row r="41" spans="2:48" ht="18" customHeight="1">
      <c r="B41" s="352"/>
      <c r="C41" s="353"/>
      <c r="D41" s="353"/>
      <c r="E41" s="353"/>
      <c r="F41" s="353"/>
      <c r="G41" s="353"/>
      <c r="H41" s="353"/>
      <c r="I41" s="353"/>
      <c r="J41" s="353"/>
      <c r="K41" s="353"/>
      <c r="L41" s="353"/>
      <c r="M41" s="353"/>
      <c r="N41" s="354"/>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2"/>
    </row>
    <row r="42" spans="2:48" ht="18" customHeight="1">
      <c r="B42" s="333" t="s">
        <v>20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row>
    <row r="43" spans="2:48" ht="18" customHeight="1">
      <c r="B43" s="334" t="s">
        <v>48</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sheetData>
  <sheetProtection/>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F25:AI25"/>
    <mergeCell ref="O13:AV14"/>
    <mergeCell ref="AB15:AE15"/>
    <mergeCell ref="H15:N15"/>
    <mergeCell ref="AS15:AV15"/>
    <mergeCell ref="S15:AA15"/>
    <mergeCell ref="O15:R15"/>
    <mergeCell ref="AJ15:AR15"/>
    <mergeCell ref="AS16:AV16"/>
    <mergeCell ref="AJ25:AR25"/>
    <mergeCell ref="AF26:AI26"/>
    <mergeCell ref="AS21:AV21"/>
    <mergeCell ref="AJ21:AR21"/>
    <mergeCell ref="AJ24:AR24"/>
    <mergeCell ref="AF21:AI21"/>
    <mergeCell ref="AS26:AV26"/>
    <mergeCell ref="AS25:AV25"/>
    <mergeCell ref="AS24:AV24"/>
    <mergeCell ref="AF24:AI24"/>
    <mergeCell ref="B43:AV43"/>
    <mergeCell ref="W34:AV34"/>
    <mergeCell ref="B33:N34"/>
    <mergeCell ref="B42:AV42"/>
    <mergeCell ref="B35:N36"/>
    <mergeCell ref="W36:AV36"/>
    <mergeCell ref="O37:AV37"/>
    <mergeCell ref="O38:AV38"/>
    <mergeCell ref="O34:V34"/>
    <mergeCell ref="O35:V35"/>
    <mergeCell ref="B32:N32"/>
    <mergeCell ref="O32:AV32"/>
    <mergeCell ref="AB30:AE30"/>
    <mergeCell ref="AJ29:AR29"/>
    <mergeCell ref="AF30:AI30"/>
    <mergeCell ref="AJ30:AR30"/>
    <mergeCell ref="B31:N31"/>
    <mergeCell ref="B29:N29"/>
    <mergeCell ref="AS29:AV29"/>
    <mergeCell ref="AB29:AE29"/>
    <mergeCell ref="H25:N25"/>
    <mergeCell ref="B27:N27"/>
    <mergeCell ref="B24:G26"/>
    <mergeCell ref="B28:N28"/>
    <mergeCell ref="B30:N30"/>
    <mergeCell ref="AS30:AV30"/>
    <mergeCell ref="O31:AV31"/>
    <mergeCell ref="AF27:AI27"/>
    <mergeCell ref="AJ28:AR28"/>
    <mergeCell ref="AF28:AI28"/>
    <mergeCell ref="AJ27:AR27"/>
    <mergeCell ref="O28:R28"/>
    <mergeCell ref="AB27:AE27"/>
    <mergeCell ref="O9:AV10"/>
    <mergeCell ref="AF15:AI15"/>
    <mergeCell ref="AS17:AV17"/>
    <mergeCell ref="AF16:AI16"/>
    <mergeCell ref="AF17:AI17"/>
    <mergeCell ref="O24:R24"/>
    <mergeCell ref="O25:R25"/>
    <mergeCell ref="O27:R27"/>
    <mergeCell ref="AB28:AE28"/>
    <mergeCell ref="S28:AA28"/>
    <mergeCell ref="S25:AA25"/>
    <mergeCell ref="AB25:AE25"/>
    <mergeCell ref="O39:AV39"/>
    <mergeCell ref="O36:V36"/>
    <mergeCell ref="O33:V33"/>
    <mergeCell ref="W33:AE33"/>
    <mergeCell ref="AN33:AV33"/>
    <mergeCell ref="W35:AE35"/>
    <mergeCell ref="AN35:AV35"/>
    <mergeCell ref="AF35:AM35"/>
    <mergeCell ref="B6:N6"/>
    <mergeCell ref="H19:N19"/>
    <mergeCell ref="H18:N18"/>
    <mergeCell ref="B9:N10"/>
    <mergeCell ref="B13:N14"/>
    <mergeCell ref="H16:N16"/>
    <mergeCell ref="B15:G20"/>
    <mergeCell ref="O19:R19"/>
    <mergeCell ref="AB17:AE17"/>
    <mergeCell ref="O16:R16"/>
    <mergeCell ref="O17:R17"/>
    <mergeCell ref="AB18:AE18"/>
    <mergeCell ref="T17:Z17"/>
    <mergeCell ref="AB19:AE19"/>
    <mergeCell ref="AJ18:AR18"/>
    <mergeCell ref="AF19:AI19"/>
    <mergeCell ref="AS18:AV18"/>
    <mergeCell ref="AJ20:AR20"/>
    <mergeCell ref="AJ19:AR19"/>
    <mergeCell ref="AS19:AV19"/>
    <mergeCell ref="AS20:AV20"/>
    <mergeCell ref="AF20:AI20"/>
    <mergeCell ref="AF18:AI18"/>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28.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140" t="s">
        <v>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X2" s="11" t="s">
        <v>43</v>
      </c>
      <c r="AY2" s="12">
        <v>24</v>
      </c>
    </row>
    <row r="3" spans="45:48" ht="9.75" customHeight="1">
      <c r="AS3" s="3"/>
      <c r="AT3" s="3"/>
      <c r="AU3" s="3"/>
      <c r="AV3" s="2"/>
    </row>
    <row r="4" spans="2:48" ht="15.75" customHeight="1">
      <c r="B4" s="465" t="s">
        <v>111</v>
      </c>
      <c r="C4" s="466"/>
      <c r="D4" s="466"/>
      <c r="E4" s="466"/>
      <c r="F4" s="466"/>
      <c r="G4" s="466"/>
      <c r="H4" s="466"/>
      <c r="I4" s="466"/>
      <c r="J4" s="466"/>
      <c r="K4" s="466"/>
      <c r="L4" s="466"/>
      <c r="M4" s="466"/>
      <c r="N4" s="467"/>
      <c r="O4" s="465" t="e">
        <f>VLOOKUP($AY$2,Data,3,FALSE)</f>
        <v>#REF!</v>
      </c>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7"/>
    </row>
    <row r="5" spans="2:48" ht="15.75" customHeight="1">
      <c r="B5" s="468"/>
      <c r="C5" s="469"/>
      <c r="D5" s="469"/>
      <c r="E5" s="469"/>
      <c r="F5" s="469"/>
      <c r="G5" s="469"/>
      <c r="H5" s="469"/>
      <c r="I5" s="469"/>
      <c r="J5" s="469"/>
      <c r="K5" s="469"/>
      <c r="L5" s="469"/>
      <c r="M5" s="469"/>
      <c r="N5" s="470"/>
      <c r="O5" s="468"/>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70"/>
    </row>
    <row r="6" spans="2:48" ht="23.25" customHeight="1">
      <c r="B6" s="471" t="s">
        <v>23</v>
      </c>
      <c r="C6" s="472"/>
      <c r="D6" s="472"/>
      <c r="E6" s="472"/>
      <c r="F6" s="472"/>
      <c r="G6" s="472"/>
      <c r="H6" s="472"/>
      <c r="I6" s="472"/>
      <c r="J6" s="472"/>
      <c r="K6" s="472"/>
      <c r="L6" s="472"/>
      <c r="M6" s="472"/>
      <c r="N6" s="473"/>
      <c r="O6" s="474" t="e">
        <f>VLOOKUP($AY$2,Data,4,FALSE)</f>
        <v>#REF!</v>
      </c>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6"/>
    </row>
    <row r="7" spans="2:48" ht="18" customHeight="1">
      <c r="B7" s="335" t="s">
        <v>26</v>
      </c>
      <c r="C7" s="336"/>
      <c r="D7" s="336"/>
      <c r="E7" s="336"/>
      <c r="F7" s="336"/>
      <c r="G7" s="336"/>
      <c r="H7" s="336"/>
      <c r="I7" s="336"/>
      <c r="J7" s="336"/>
      <c r="K7" s="336"/>
      <c r="L7" s="336"/>
      <c r="M7" s="336"/>
      <c r="N7" s="337"/>
      <c r="O7" s="465" t="e">
        <f>VLOOKUP($AY$2,Data,5,FALSE)&amp;VLOOKUP($AY$2,Data,6,FALSE)</f>
        <v>#REF!</v>
      </c>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7"/>
    </row>
    <row r="8" spans="2:48" ht="18" customHeight="1">
      <c r="B8" s="338"/>
      <c r="C8" s="339"/>
      <c r="D8" s="339"/>
      <c r="E8" s="339"/>
      <c r="F8" s="339"/>
      <c r="G8" s="339"/>
      <c r="H8" s="339"/>
      <c r="I8" s="339"/>
      <c r="J8" s="339"/>
      <c r="K8" s="339"/>
      <c r="L8" s="339"/>
      <c r="M8" s="339"/>
      <c r="N8" s="340"/>
      <c r="O8" s="468"/>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35" t="s">
        <v>24</v>
      </c>
      <c r="C9" s="336"/>
      <c r="D9" s="336"/>
      <c r="E9" s="336"/>
      <c r="F9" s="336"/>
      <c r="G9" s="336"/>
      <c r="H9" s="336"/>
      <c r="I9" s="336"/>
      <c r="J9" s="336"/>
      <c r="K9" s="336"/>
      <c r="L9" s="336"/>
      <c r="M9" s="336"/>
      <c r="N9" s="337"/>
      <c r="O9" s="465" t="e">
        <f>VLOOKUP($AY$2,Data,7,FALSE)</f>
        <v>#REF!</v>
      </c>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7"/>
    </row>
    <row r="10" spans="2:48" ht="17.25" customHeight="1">
      <c r="B10" s="338"/>
      <c r="C10" s="339"/>
      <c r="D10" s="339"/>
      <c r="E10" s="339"/>
      <c r="F10" s="339"/>
      <c r="G10" s="339"/>
      <c r="H10" s="339"/>
      <c r="I10" s="339"/>
      <c r="J10" s="339"/>
      <c r="K10" s="339"/>
      <c r="L10" s="339"/>
      <c r="M10" s="339"/>
      <c r="N10" s="340"/>
      <c r="O10" s="468"/>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70"/>
    </row>
    <row r="11" spans="2:48" ht="15.75" customHeight="1">
      <c r="B11" s="351" t="s">
        <v>112</v>
      </c>
      <c r="C11" s="336"/>
      <c r="D11" s="336"/>
      <c r="E11" s="336"/>
      <c r="F11" s="336"/>
      <c r="G11" s="336"/>
      <c r="H11" s="336"/>
      <c r="I11" s="336"/>
      <c r="J11" s="336"/>
      <c r="K11" s="336"/>
      <c r="L11" s="336"/>
      <c r="M11" s="336"/>
      <c r="N11" s="337"/>
      <c r="O11" s="491" t="e">
        <f>VLOOKUP($AY$2,Data,8,FALSE)</f>
        <v>#REF!</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492"/>
    </row>
    <row r="12" spans="2:48" ht="15.75" customHeight="1">
      <c r="B12" s="338"/>
      <c r="C12" s="339"/>
      <c r="D12" s="339"/>
      <c r="E12" s="339"/>
      <c r="F12" s="339"/>
      <c r="G12" s="339"/>
      <c r="H12" s="339"/>
      <c r="I12" s="339"/>
      <c r="J12" s="339"/>
      <c r="K12" s="339"/>
      <c r="L12" s="339"/>
      <c r="M12" s="339"/>
      <c r="N12" s="340"/>
      <c r="O12" s="493"/>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5"/>
    </row>
    <row r="13" spans="2:48" ht="18" customHeight="1">
      <c r="B13" s="447" t="s">
        <v>115</v>
      </c>
      <c r="C13" s="448"/>
      <c r="D13" s="448"/>
      <c r="E13" s="448"/>
      <c r="F13" s="448"/>
      <c r="G13" s="448"/>
      <c r="H13" s="448"/>
      <c r="I13" s="448"/>
      <c r="J13" s="448"/>
      <c r="K13" s="448"/>
      <c r="L13" s="448"/>
      <c r="M13" s="448"/>
      <c r="N13" s="449"/>
      <c r="O13" s="453" t="e">
        <f>VLOOKUP($AY$2,Data,2,FALSE)</f>
        <v>#REF!</v>
      </c>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5"/>
    </row>
    <row r="14" spans="2:48" ht="18" customHeight="1">
      <c r="B14" s="450"/>
      <c r="C14" s="451"/>
      <c r="D14" s="451"/>
      <c r="E14" s="451"/>
      <c r="F14" s="451"/>
      <c r="G14" s="451"/>
      <c r="H14" s="451"/>
      <c r="I14" s="451"/>
      <c r="J14" s="451"/>
      <c r="K14" s="451"/>
      <c r="L14" s="451"/>
      <c r="M14" s="451"/>
      <c r="N14" s="452"/>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8"/>
    </row>
    <row r="15" spans="2:48" ht="24.75" customHeight="1">
      <c r="B15" s="335" t="s">
        <v>9</v>
      </c>
      <c r="C15" s="336"/>
      <c r="D15" s="336"/>
      <c r="E15" s="336"/>
      <c r="F15" s="336"/>
      <c r="G15" s="444"/>
      <c r="H15" s="415" t="s">
        <v>4</v>
      </c>
      <c r="I15" s="416"/>
      <c r="J15" s="416"/>
      <c r="K15" s="416"/>
      <c r="L15" s="416"/>
      <c r="M15" s="416"/>
      <c r="N15" s="417"/>
      <c r="O15" s="366" t="s">
        <v>12</v>
      </c>
      <c r="P15" s="367"/>
      <c r="Q15" s="367"/>
      <c r="R15" s="367"/>
      <c r="S15" s="430" t="e">
        <f>IF(VLOOKUP($AY$2,Data,10,FALSE)=0,"-",VLOOKUP($AY$2,Data,10,FALSE))</f>
        <v>#REF!</v>
      </c>
      <c r="T15" s="430"/>
      <c r="U15" s="430"/>
      <c r="V15" s="430"/>
      <c r="W15" s="430"/>
      <c r="X15" s="430"/>
      <c r="Y15" s="430"/>
      <c r="Z15" s="430"/>
      <c r="AA15" s="430"/>
      <c r="AB15" s="430"/>
      <c r="AC15" s="430"/>
      <c r="AD15" s="430"/>
      <c r="AE15" s="431"/>
      <c r="AF15" s="366" t="s">
        <v>13</v>
      </c>
      <c r="AG15" s="367"/>
      <c r="AH15" s="367"/>
      <c r="AI15" s="367"/>
      <c r="AJ15" s="430" t="e">
        <f>IF(VLOOKUP($AY$2,Data,9,FALSE)=0,"-",VLOOKUP($AY$2,Data,9,FALSE))</f>
        <v>#REF!</v>
      </c>
      <c r="AK15" s="430"/>
      <c r="AL15" s="430"/>
      <c r="AM15" s="430"/>
      <c r="AN15" s="430"/>
      <c r="AO15" s="430"/>
      <c r="AP15" s="430"/>
      <c r="AQ15" s="430"/>
      <c r="AR15" s="430"/>
      <c r="AS15" s="430"/>
      <c r="AT15" s="430"/>
      <c r="AU15" s="430"/>
      <c r="AV15" s="431"/>
    </row>
    <row r="16" spans="2:48" ht="24.75" customHeight="1">
      <c r="B16" s="352"/>
      <c r="C16" s="353"/>
      <c r="D16" s="353"/>
      <c r="E16" s="353"/>
      <c r="F16" s="353"/>
      <c r="G16" s="445"/>
      <c r="H16" s="412" t="s">
        <v>5</v>
      </c>
      <c r="I16" s="413"/>
      <c r="J16" s="413"/>
      <c r="K16" s="413"/>
      <c r="L16" s="413"/>
      <c r="M16" s="413"/>
      <c r="N16" s="414"/>
      <c r="O16" s="399" t="s">
        <v>12</v>
      </c>
      <c r="P16" s="400"/>
      <c r="Q16" s="400"/>
      <c r="R16" s="400"/>
      <c r="S16" s="401" t="e">
        <f>IF(VLOOKUP($AY$2,Data,16,FALSE)=0,"-",VLOOKUP($AY$2,Data,16,FALSE))</f>
        <v>#REF!</v>
      </c>
      <c r="T16" s="401"/>
      <c r="U16" s="401"/>
      <c r="V16" s="401"/>
      <c r="W16" s="401"/>
      <c r="X16" s="401"/>
      <c r="Y16" s="401"/>
      <c r="Z16" s="401"/>
      <c r="AA16" s="401"/>
      <c r="AB16" s="402" t="s">
        <v>29</v>
      </c>
      <c r="AC16" s="402"/>
      <c r="AD16" s="402"/>
      <c r="AE16" s="403"/>
      <c r="AF16" s="399" t="s">
        <v>13</v>
      </c>
      <c r="AG16" s="400"/>
      <c r="AH16" s="400"/>
      <c r="AI16" s="400"/>
      <c r="AJ16" s="401" t="e">
        <f>IF(VLOOKUP($AY$2,Data,11,FALSE)=0,"-",VLOOKUP($AY$2,Data,11,FALSE))</f>
        <v>#REF!</v>
      </c>
      <c r="AK16" s="401"/>
      <c r="AL16" s="401"/>
      <c r="AM16" s="401"/>
      <c r="AN16" s="401"/>
      <c r="AO16" s="401"/>
      <c r="AP16" s="401"/>
      <c r="AQ16" s="401"/>
      <c r="AR16" s="401"/>
      <c r="AS16" s="402" t="s">
        <v>30</v>
      </c>
      <c r="AT16" s="402"/>
      <c r="AU16" s="402"/>
      <c r="AV16" s="403"/>
    </row>
    <row r="17" spans="2:48" ht="24.75" customHeight="1">
      <c r="B17" s="352"/>
      <c r="C17" s="353"/>
      <c r="D17" s="353"/>
      <c r="E17" s="353"/>
      <c r="F17" s="353"/>
      <c r="G17" s="445"/>
      <c r="H17" s="433" t="s">
        <v>19</v>
      </c>
      <c r="I17" s="434"/>
      <c r="J17" s="434"/>
      <c r="K17" s="434"/>
      <c r="L17" s="434"/>
      <c r="M17" s="434"/>
      <c r="N17" s="435"/>
      <c r="O17" s="419" t="s">
        <v>12</v>
      </c>
      <c r="P17" s="420"/>
      <c r="Q17" s="420"/>
      <c r="R17" s="420"/>
      <c r="S17" s="13" t="s">
        <v>44</v>
      </c>
      <c r="T17" s="477" t="e">
        <f>IF(VLOOKUP($AY$2,Data,17,FALSE)=0,"-",VLOOKUP($AY$2,Data,17,FALSE))</f>
        <v>#REF!</v>
      </c>
      <c r="U17" s="477"/>
      <c r="V17" s="477"/>
      <c r="W17" s="477"/>
      <c r="X17" s="477"/>
      <c r="Y17" s="477"/>
      <c r="Z17" s="477"/>
      <c r="AA17" s="13" t="s">
        <v>45</v>
      </c>
      <c r="AB17" s="402" t="s">
        <v>29</v>
      </c>
      <c r="AC17" s="402"/>
      <c r="AD17" s="402"/>
      <c r="AE17" s="403"/>
      <c r="AF17" s="419" t="s">
        <v>13</v>
      </c>
      <c r="AG17" s="420"/>
      <c r="AH17" s="420"/>
      <c r="AI17" s="420"/>
      <c r="AJ17" s="13" t="s">
        <v>46</v>
      </c>
      <c r="AK17" s="477" t="e">
        <f>IF(VLOOKUP($AY$2,Data,12,FALSE)=0,"-",VLOOKUP($AY$2,Data,12,FALSE))</f>
        <v>#REF!</v>
      </c>
      <c r="AL17" s="477"/>
      <c r="AM17" s="477"/>
      <c r="AN17" s="477"/>
      <c r="AO17" s="477"/>
      <c r="AP17" s="477"/>
      <c r="AQ17" s="477"/>
      <c r="AR17" s="13" t="s">
        <v>47</v>
      </c>
      <c r="AS17" s="402" t="s">
        <v>30</v>
      </c>
      <c r="AT17" s="402"/>
      <c r="AU17" s="402"/>
      <c r="AV17" s="403"/>
    </row>
    <row r="18" spans="2:48" ht="24.75" customHeight="1">
      <c r="B18" s="352"/>
      <c r="C18" s="353"/>
      <c r="D18" s="353"/>
      <c r="E18" s="353"/>
      <c r="F18" s="353"/>
      <c r="G18" s="445"/>
      <c r="H18" s="427" t="s">
        <v>6</v>
      </c>
      <c r="I18" s="428"/>
      <c r="J18" s="428"/>
      <c r="K18" s="428"/>
      <c r="L18" s="428"/>
      <c r="M18" s="428"/>
      <c r="N18" s="429"/>
      <c r="O18" s="419" t="s">
        <v>12</v>
      </c>
      <c r="P18" s="420"/>
      <c r="Q18" s="420"/>
      <c r="R18" s="420"/>
      <c r="S18" s="477" t="e">
        <f>IF(VLOOKUP($AY$2,Data,18,FALSE)=0,"-",VLOOKUP($AY$2,Data,18,FALSE))</f>
        <v>#REF!</v>
      </c>
      <c r="T18" s="477"/>
      <c r="U18" s="477"/>
      <c r="V18" s="477"/>
      <c r="W18" s="477"/>
      <c r="X18" s="477"/>
      <c r="Y18" s="477"/>
      <c r="Z18" s="477"/>
      <c r="AA18" s="477"/>
      <c r="AB18" s="425"/>
      <c r="AC18" s="425"/>
      <c r="AD18" s="425"/>
      <c r="AE18" s="426"/>
      <c r="AF18" s="419" t="s">
        <v>13</v>
      </c>
      <c r="AG18" s="420"/>
      <c r="AH18" s="420"/>
      <c r="AI18" s="420"/>
      <c r="AJ18" s="477" t="e">
        <f>IF(VLOOKUP($AY$2,Data,13,FALSE)=0,"-",VLOOKUP($AY$2,Data,13,FALSE))</f>
        <v>#REF!</v>
      </c>
      <c r="AK18" s="477"/>
      <c r="AL18" s="477"/>
      <c r="AM18" s="477"/>
      <c r="AN18" s="477"/>
      <c r="AO18" s="477"/>
      <c r="AP18" s="477"/>
      <c r="AQ18" s="477"/>
      <c r="AR18" s="477"/>
      <c r="AS18" s="425"/>
      <c r="AT18" s="425"/>
      <c r="AU18" s="425"/>
      <c r="AV18" s="426"/>
    </row>
    <row r="19" spans="2:48" ht="24.75" customHeight="1">
      <c r="B19" s="352"/>
      <c r="C19" s="353"/>
      <c r="D19" s="353"/>
      <c r="E19" s="353"/>
      <c r="F19" s="353"/>
      <c r="G19" s="445"/>
      <c r="H19" s="427" t="s">
        <v>113</v>
      </c>
      <c r="I19" s="428"/>
      <c r="J19" s="428"/>
      <c r="K19" s="428"/>
      <c r="L19" s="428"/>
      <c r="M19" s="428"/>
      <c r="N19" s="429"/>
      <c r="O19" s="419" t="s">
        <v>12</v>
      </c>
      <c r="P19" s="420"/>
      <c r="Q19" s="420"/>
      <c r="R19" s="420"/>
      <c r="S19" s="477" t="e">
        <f>IF(VLOOKUP($AY$2,Data,19,FALSE)=0,"-",VLOOKUP($AY$2,Data,19,FALSE))</f>
        <v>#REF!</v>
      </c>
      <c r="T19" s="477"/>
      <c r="U19" s="477"/>
      <c r="V19" s="477"/>
      <c r="W19" s="477"/>
      <c r="X19" s="477"/>
      <c r="Y19" s="477"/>
      <c r="Z19" s="477"/>
      <c r="AA19" s="477"/>
      <c r="AB19" s="421" t="s">
        <v>31</v>
      </c>
      <c r="AC19" s="421"/>
      <c r="AD19" s="421"/>
      <c r="AE19" s="422"/>
      <c r="AF19" s="419" t="s">
        <v>13</v>
      </c>
      <c r="AG19" s="420"/>
      <c r="AH19" s="420"/>
      <c r="AI19" s="420"/>
      <c r="AJ19" s="477" t="e">
        <f>IF(VLOOKUP($AY$2,Data,14,FALSE)=0,"-",VLOOKUP($AY$2,Data,14,FALSE))</f>
        <v>#REF!</v>
      </c>
      <c r="AK19" s="477"/>
      <c r="AL19" s="477"/>
      <c r="AM19" s="477"/>
      <c r="AN19" s="477"/>
      <c r="AO19" s="477"/>
      <c r="AP19" s="477"/>
      <c r="AQ19" s="477"/>
      <c r="AR19" s="477"/>
      <c r="AS19" s="421" t="s">
        <v>32</v>
      </c>
      <c r="AT19" s="421"/>
      <c r="AU19" s="421"/>
      <c r="AV19" s="422"/>
    </row>
    <row r="20" spans="2:48" ht="24.75" customHeight="1">
      <c r="B20" s="338"/>
      <c r="C20" s="339"/>
      <c r="D20" s="339"/>
      <c r="E20" s="339"/>
      <c r="F20" s="339"/>
      <c r="G20" s="446"/>
      <c r="H20" s="389" t="s">
        <v>114</v>
      </c>
      <c r="I20" s="390"/>
      <c r="J20" s="390"/>
      <c r="K20" s="390"/>
      <c r="L20" s="390"/>
      <c r="M20" s="390"/>
      <c r="N20" s="391"/>
      <c r="O20" s="392" t="s">
        <v>12</v>
      </c>
      <c r="P20" s="393"/>
      <c r="Q20" s="393"/>
      <c r="R20" s="393"/>
      <c r="S20" s="404" t="e">
        <f>IF(VLOOKUP($AY$2,Data,20,FALSE)=0,"-",VLOOKUP($AY$2,Data,20,FALSE))</f>
        <v>#REF!</v>
      </c>
      <c r="T20" s="404"/>
      <c r="U20" s="404"/>
      <c r="V20" s="404"/>
      <c r="W20" s="404"/>
      <c r="X20" s="404"/>
      <c r="Y20" s="404"/>
      <c r="Z20" s="404"/>
      <c r="AA20" s="404"/>
      <c r="AB20" s="405" t="s">
        <v>31</v>
      </c>
      <c r="AC20" s="405"/>
      <c r="AD20" s="405"/>
      <c r="AE20" s="406"/>
      <c r="AF20" s="392" t="s">
        <v>13</v>
      </c>
      <c r="AG20" s="393"/>
      <c r="AH20" s="393"/>
      <c r="AI20" s="393"/>
      <c r="AJ20" s="404" t="e">
        <f>IF(VLOOKUP($AY$2,Data,15,FALSE)=0,"-",VLOOKUP($AY$2,Data,15,FALSE))</f>
        <v>#REF!</v>
      </c>
      <c r="AK20" s="404"/>
      <c r="AL20" s="404"/>
      <c r="AM20" s="404"/>
      <c r="AN20" s="404"/>
      <c r="AO20" s="404"/>
      <c r="AP20" s="404"/>
      <c r="AQ20" s="404"/>
      <c r="AR20" s="404"/>
      <c r="AS20" s="405" t="s">
        <v>32</v>
      </c>
      <c r="AT20" s="405"/>
      <c r="AU20" s="405"/>
      <c r="AV20" s="406"/>
    </row>
    <row r="21" spans="2:48" ht="24.75" customHeight="1">
      <c r="B21" s="335" t="s">
        <v>10</v>
      </c>
      <c r="C21" s="394"/>
      <c r="D21" s="394"/>
      <c r="E21" s="394"/>
      <c r="F21" s="394"/>
      <c r="G21" s="423"/>
      <c r="H21" s="415" t="s">
        <v>5</v>
      </c>
      <c r="I21" s="416"/>
      <c r="J21" s="416"/>
      <c r="K21" s="416"/>
      <c r="L21" s="416"/>
      <c r="M21" s="416"/>
      <c r="N21" s="417"/>
      <c r="O21" s="366" t="s">
        <v>12</v>
      </c>
      <c r="P21" s="367"/>
      <c r="Q21" s="367"/>
      <c r="R21" s="367"/>
      <c r="S21" s="407" t="e">
        <f>IF(VLOOKUP($AY$2,Data,24,FALSE)=0,"-",VLOOKUP($AY$2,Data,24,FALSE))</f>
        <v>#REF!</v>
      </c>
      <c r="T21" s="407"/>
      <c r="U21" s="407"/>
      <c r="V21" s="407"/>
      <c r="W21" s="407"/>
      <c r="X21" s="407"/>
      <c r="Y21" s="407"/>
      <c r="Z21" s="407"/>
      <c r="AA21" s="407"/>
      <c r="AB21" s="408" t="s">
        <v>29</v>
      </c>
      <c r="AC21" s="408"/>
      <c r="AD21" s="408"/>
      <c r="AE21" s="409"/>
      <c r="AF21" s="366" t="s">
        <v>13</v>
      </c>
      <c r="AG21" s="367"/>
      <c r="AH21" s="367"/>
      <c r="AI21" s="367"/>
      <c r="AJ21" s="407" t="e">
        <f>IF(VLOOKUP($AY$2,Data,21,FALSE)=0,"-",VLOOKUP($AY$2,Data,21,FALSE))</f>
        <v>#REF!</v>
      </c>
      <c r="AK21" s="407"/>
      <c r="AL21" s="407"/>
      <c r="AM21" s="407"/>
      <c r="AN21" s="407"/>
      <c r="AO21" s="407"/>
      <c r="AP21" s="407"/>
      <c r="AQ21" s="407"/>
      <c r="AR21" s="407"/>
      <c r="AS21" s="408" t="s">
        <v>30</v>
      </c>
      <c r="AT21" s="408"/>
      <c r="AU21" s="408"/>
      <c r="AV21" s="409"/>
    </row>
    <row r="22" spans="2:48" ht="24.75" customHeight="1">
      <c r="B22" s="395"/>
      <c r="C22" s="396"/>
      <c r="D22" s="396"/>
      <c r="E22" s="396"/>
      <c r="F22" s="396"/>
      <c r="G22" s="424"/>
      <c r="H22" s="412" t="s">
        <v>113</v>
      </c>
      <c r="I22" s="413"/>
      <c r="J22" s="413"/>
      <c r="K22" s="413"/>
      <c r="L22" s="413"/>
      <c r="M22" s="413"/>
      <c r="N22" s="414"/>
      <c r="O22" s="399" t="s">
        <v>12</v>
      </c>
      <c r="P22" s="400"/>
      <c r="Q22" s="400"/>
      <c r="R22" s="400"/>
      <c r="S22" s="401" t="e">
        <f>IF(VLOOKUP($AY$2,Data,25,FALSE)=0,"-",VLOOKUP($AY$2,Data,25,FALSE))</f>
        <v>#REF!</v>
      </c>
      <c r="T22" s="401"/>
      <c r="U22" s="401"/>
      <c r="V22" s="401"/>
      <c r="W22" s="401"/>
      <c r="X22" s="401"/>
      <c r="Y22" s="401"/>
      <c r="Z22" s="401"/>
      <c r="AA22" s="401"/>
      <c r="AB22" s="402" t="s">
        <v>31</v>
      </c>
      <c r="AC22" s="402"/>
      <c r="AD22" s="402"/>
      <c r="AE22" s="403"/>
      <c r="AF22" s="399" t="s">
        <v>13</v>
      </c>
      <c r="AG22" s="400"/>
      <c r="AH22" s="400"/>
      <c r="AI22" s="400"/>
      <c r="AJ22" s="401" t="e">
        <f>IF(VLOOKUP($AY$2,Data,22,FALSE)=0,"-",VLOOKUP($AY$2,Data,22,FALSE))</f>
        <v>#REF!</v>
      </c>
      <c r="AK22" s="401"/>
      <c r="AL22" s="401"/>
      <c r="AM22" s="401"/>
      <c r="AN22" s="401"/>
      <c r="AO22" s="401"/>
      <c r="AP22" s="401"/>
      <c r="AQ22" s="401"/>
      <c r="AR22" s="401"/>
      <c r="AS22" s="402" t="s">
        <v>32</v>
      </c>
      <c r="AT22" s="402"/>
      <c r="AU22" s="402"/>
      <c r="AV22" s="403"/>
    </row>
    <row r="23" spans="2:48" ht="24.75" customHeight="1">
      <c r="B23" s="395"/>
      <c r="C23" s="396"/>
      <c r="D23" s="396"/>
      <c r="E23" s="396"/>
      <c r="F23" s="396"/>
      <c r="G23" s="424"/>
      <c r="H23" s="389" t="s">
        <v>114</v>
      </c>
      <c r="I23" s="390"/>
      <c r="J23" s="390"/>
      <c r="K23" s="390"/>
      <c r="L23" s="390"/>
      <c r="M23" s="390"/>
      <c r="N23" s="391"/>
      <c r="O23" s="392" t="s">
        <v>12</v>
      </c>
      <c r="P23" s="393"/>
      <c r="Q23" s="393"/>
      <c r="R23" s="393"/>
      <c r="S23" s="404" t="e">
        <f>IF(VLOOKUP($AY$2,Data,26,FALSE)=0,"-",VLOOKUP($AY$2,Data,26,FALSE))</f>
        <v>#REF!</v>
      </c>
      <c r="T23" s="404"/>
      <c r="U23" s="404"/>
      <c r="V23" s="404"/>
      <c r="W23" s="404"/>
      <c r="X23" s="404"/>
      <c r="Y23" s="404"/>
      <c r="Z23" s="404"/>
      <c r="AA23" s="404"/>
      <c r="AB23" s="405" t="s">
        <v>31</v>
      </c>
      <c r="AC23" s="405"/>
      <c r="AD23" s="405"/>
      <c r="AE23" s="406"/>
      <c r="AF23" s="392" t="s">
        <v>13</v>
      </c>
      <c r="AG23" s="393"/>
      <c r="AH23" s="393"/>
      <c r="AI23" s="393"/>
      <c r="AJ23" s="404" t="e">
        <f>IF(VLOOKUP($AY$2,Data,23,FALSE)=0,"-",VLOOKUP($AY$2,Data,23,FALSE))</f>
        <v>#REF!</v>
      </c>
      <c r="AK23" s="404"/>
      <c r="AL23" s="404"/>
      <c r="AM23" s="404"/>
      <c r="AN23" s="404"/>
      <c r="AO23" s="404"/>
      <c r="AP23" s="404"/>
      <c r="AQ23" s="404"/>
      <c r="AR23" s="404"/>
      <c r="AS23" s="405" t="s">
        <v>32</v>
      </c>
      <c r="AT23" s="405"/>
      <c r="AU23" s="405"/>
      <c r="AV23" s="406"/>
    </row>
    <row r="24" spans="2:48" ht="24.75" customHeight="1">
      <c r="B24" s="335" t="s">
        <v>11</v>
      </c>
      <c r="C24" s="394"/>
      <c r="D24" s="394"/>
      <c r="E24" s="394"/>
      <c r="F24" s="394"/>
      <c r="G24" s="394"/>
      <c r="H24" s="415" t="s">
        <v>5</v>
      </c>
      <c r="I24" s="416"/>
      <c r="J24" s="416"/>
      <c r="K24" s="416"/>
      <c r="L24" s="416"/>
      <c r="M24" s="416"/>
      <c r="N24" s="417"/>
      <c r="O24" s="366" t="s">
        <v>12</v>
      </c>
      <c r="P24" s="367"/>
      <c r="Q24" s="367"/>
      <c r="R24" s="367"/>
      <c r="S24" s="407" t="e">
        <f>IF(VLOOKUP($AY$2,Data,30,FALSE)=0,"-",VLOOKUP($AY$2,Data,30,FALSE))</f>
        <v>#REF!</v>
      </c>
      <c r="T24" s="407"/>
      <c r="U24" s="407"/>
      <c r="V24" s="407"/>
      <c r="W24" s="407"/>
      <c r="X24" s="407"/>
      <c r="Y24" s="407"/>
      <c r="Z24" s="407"/>
      <c r="AA24" s="407"/>
      <c r="AB24" s="408" t="s">
        <v>29</v>
      </c>
      <c r="AC24" s="408"/>
      <c r="AD24" s="408"/>
      <c r="AE24" s="409"/>
      <c r="AF24" s="366" t="s">
        <v>13</v>
      </c>
      <c r="AG24" s="367"/>
      <c r="AH24" s="367"/>
      <c r="AI24" s="367"/>
      <c r="AJ24" s="407" t="e">
        <f>IF(VLOOKUP($AY$2,Data,27,FALSE)=0,"-",VLOOKUP($AY$2,Data,27,FALSE))</f>
        <v>#REF!</v>
      </c>
      <c r="AK24" s="407"/>
      <c r="AL24" s="407"/>
      <c r="AM24" s="407"/>
      <c r="AN24" s="407"/>
      <c r="AO24" s="407"/>
      <c r="AP24" s="407"/>
      <c r="AQ24" s="407"/>
      <c r="AR24" s="407"/>
      <c r="AS24" s="408" t="s">
        <v>30</v>
      </c>
      <c r="AT24" s="408"/>
      <c r="AU24" s="408"/>
      <c r="AV24" s="409"/>
    </row>
    <row r="25" spans="2:48" ht="24.75" customHeight="1">
      <c r="B25" s="395"/>
      <c r="C25" s="396"/>
      <c r="D25" s="396"/>
      <c r="E25" s="396"/>
      <c r="F25" s="396"/>
      <c r="G25" s="396"/>
      <c r="H25" s="412" t="s">
        <v>113</v>
      </c>
      <c r="I25" s="413"/>
      <c r="J25" s="413"/>
      <c r="K25" s="413"/>
      <c r="L25" s="413"/>
      <c r="M25" s="413"/>
      <c r="N25" s="414"/>
      <c r="O25" s="399" t="s">
        <v>12</v>
      </c>
      <c r="P25" s="400"/>
      <c r="Q25" s="400"/>
      <c r="R25" s="400"/>
      <c r="S25" s="401" t="e">
        <f>IF(VLOOKUP($AY$2,Data,31,FALSE)=0,"-",VLOOKUP($AY$2,Data,31,FALSE))</f>
        <v>#REF!</v>
      </c>
      <c r="T25" s="401"/>
      <c r="U25" s="401"/>
      <c r="V25" s="401"/>
      <c r="W25" s="401"/>
      <c r="X25" s="401"/>
      <c r="Y25" s="401"/>
      <c r="Z25" s="401"/>
      <c r="AA25" s="401"/>
      <c r="AB25" s="402" t="s">
        <v>31</v>
      </c>
      <c r="AC25" s="402"/>
      <c r="AD25" s="402"/>
      <c r="AE25" s="403"/>
      <c r="AF25" s="399" t="s">
        <v>13</v>
      </c>
      <c r="AG25" s="400"/>
      <c r="AH25" s="400"/>
      <c r="AI25" s="400"/>
      <c r="AJ25" s="401" t="e">
        <f>IF(VLOOKUP($AY$2,Data,28,FALSE)=0,"-",VLOOKUP($AY$2,Data,28,FALSE))</f>
        <v>#REF!</v>
      </c>
      <c r="AK25" s="401"/>
      <c r="AL25" s="401"/>
      <c r="AM25" s="401"/>
      <c r="AN25" s="401"/>
      <c r="AO25" s="401"/>
      <c r="AP25" s="401"/>
      <c r="AQ25" s="401"/>
      <c r="AR25" s="401"/>
      <c r="AS25" s="402" t="s">
        <v>32</v>
      </c>
      <c r="AT25" s="402"/>
      <c r="AU25" s="402"/>
      <c r="AV25" s="403"/>
    </row>
    <row r="26" spans="2:48" ht="24.75" customHeight="1">
      <c r="B26" s="397"/>
      <c r="C26" s="398"/>
      <c r="D26" s="398"/>
      <c r="E26" s="398"/>
      <c r="F26" s="398"/>
      <c r="G26" s="398"/>
      <c r="H26" s="389" t="s">
        <v>114</v>
      </c>
      <c r="I26" s="390"/>
      <c r="J26" s="390"/>
      <c r="K26" s="390"/>
      <c r="L26" s="390"/>
      <c r="M26" s="390"/>
      <c r="N26" s="391"/>
      <c r="O26" s="392" t="s">
        <v>12</v>
      </c>
      <c r="P26" s="393"/>
      <c r="Q26" s="393"/>
      <c r="R26" s="393"/>
      <c r="S26" s="404" t="e">
        <f>IF(VLOOKUP($AY$2,Data,32,FALSE)=0,"-",VLOOKUP($AY$2,Data,32,FALSE))</f>
        <v>#REF!</v>
      </c>
      <c r="T26" s="404"/>
      <c r="U26" s="404"/>
      <c r="V26" s="404"/>
      <c r="W26" s="404"/>
      <c r="X26" s="404"/>
      <c r="Y26" s="404"/>
      <c r="Z26" s="404"/>
      <c r="AA26" s="404"/>
      <c r="AB26" s="405" t="s">
        <v>31</v>
      </c>
      <c r="AC26" s="405"/>
      <c r="AD26" s="405"/>
      <c r="AE26" s="406"/>
      <c r="AF26" s="392" t="s">
        <v>13</v>
      </c>
      <c r="AG26" s="393"/>
      <c r="AH26" s="393"/>
      <c r="AI26" s="393"/>
      <c r="AJ26" s="404" t="e">
        <f>IF(VLOOKUP($AY$2,Data,29,FALSE)=0,"-",VLOOKUP($AY$2,Data,29,FALSE))</f>
        <v>#REF!</v>
      </c>
      <c r="AK26" s="404"/>
      <c r="AL26" s="404"/>
      <c r="AM26" s="404"/>
      <c r="AN26" s="404"/>
      <c r="AO26" s="404"/>
      <c r="AP26" s="404"/>
      <c r="AQ26" s="404"/>
      <c r="AR26" s="404"/>
      <c r="AS26" s="405" t="s">
        <v>32</v>
      </c>
      <c r="AT26" s="405"/>
      <c r="AU26" s="405"/>
      <c r="AV26" s="406"/>
    </row>
    <row r="27" spans="2:48" ht="24.75" customHeight="1">
      <c r="B27" s="380" t="s">
        <v>7</v>
      </c>
      <c r="C27" s="381"/>
      <c r="D27" s="381"/>
      <c r="E27" s="381"/>
      <c r="F27" s="381"/>
      <c r="G27" s="381"/>
      <c r="H27" s="381"/>
      <c r="I27" s="381"/>
      <c r="J27" s="381"/>
      <c r="K27" s="381"/>
      <c r="L27" s="381"/>
      <c r="M27" s="381"/>
      <c r="N27" s="382"/>
      <c r="O27" s="383" t="s">
        <v>12</v>
      </c>
      <c r="P27" s="384"/>
      <c r="Q27" s="384"/>
      <c r="R27" s="384"/>
      <c r="S27" s="388" t="e">
        <f>IF(VLOOKUP($AY$2,Data,34,FALSE)=0,"-",VLOOKUP($AY$2,Data,34,FALSE))</f>
        <v>#REF!</v>
      </c>
      <c r="T27" s="388"/>
      <c r="U27" s="388"/>
      <c r="V27" s="388"/>
      <c r="W27" s="388"/>
      <c r="X27" s="388"/>
      <c r="Y27" s="388"/>
      <c r="Z27" s="388"/>
      <c r="AA27" s="388"/>
      <c r="AB27" s="386" t="s">
        <v>29</v>
      </c>
      <c r="AC27" s="386"/>
      <c r="AD27" s="386"/>
      <c r="AE27" s="387"/>
      <c r="AF27" s="383" t="s">
        <v>13</v>
      </c>
      <c r="AG27" s="384"/>
      <c r="AH27" s="384"/>
      <c r="AI27" s="384"/>
      <c r="AJ27" s="388" t="e">
        <f>IF(VLOOKUP($AY$2,Data,33,FALSE)=0,"-",VLOOKUP($AY$2,Data,33,FALSE))</f>
        <v>#REF!</v>
      </c>
      <c r="AK27" s="388"/>
      <c r="AL27" s="388"/>
      <c r="AM27" s="388"/>
      <c r="AN27" s="388"/>
      <c r="AO27" s="388"/>
      <c r="AP27" s="388"/>
      <c r="AQ27" s="388"/>
      <c r="AR27" s="388"/>
      <c r="AS27" s="386" t="s">
        <v>30</v>
      </c>
      <c r="AT27" s="386"/>
      <c r="AU27" s="386"/>
      <c r="AV27" s="387"/>
    </row>
    <row r="28" spans="2:48" ht="24.75" customHeight="1">
      <c r="B28" s="380" t="s">
        <v>14</v>
      </c>
      <c r="C28" s="381"/>
      <c r="D28" s="381"/>
      <c r="E28" s="381"/>
      <c r="F28" s="381"/>
      <c r="G28" s="381"/>
      <c r="H28" s="381"/>
      <c r="I28" s="381"/>
      <c r="J28" s="381"/>
      <c r="K28" s="381"/>
      <c r="L28" s="381"/>
      <c r="M28" s="381"/>
      <c r="N28" s="382"/>
      <c r="O28" s="383" t="s">
        <v>12</v>
      </c>
      <c r="P28" s="384"/>
      <c r="Q28" s="384"/>
      <c r="R28" s="384"/>
      <c r="S28" s="388" t="e">
        <f>IF(VLOOKUP($AY$2,Data,38,FALSE)=0,"-",VLOOKUP($AY$2,Data,38,FALSE))</f>
        <v>#REF!</v>
      </c>
      <c r="T28" s="388"/>
      <c r="U28" s="388"/>
      <c r="V28" s="388"/>
      <c r="W28" s="388"/>
      <c r="X28" s="388"/>
      <c r="Y28" s="388"/>
      <c r="Z28" s="388"/>
      <c r="AA28" s="388"/>
      <c r="AB28" s="386" t="s">
        <v>33</v>
      </c>
      <c r="AC28" s="386"/>
      <c r="AD28" s="386"/>
      <c r="AE28" s="387"/>
      <c r="AF28" s="383" t="s">
        <v>13</v>
      </c>
      <c r="AG28" s="384"/>
      <c r="AH28" s="384"/>
      <c r="AI28" s="384"/>
      <c r="AJ28" s="388" t="e">
        <f>IF(VLOOKUP($AY$2,Data,35,FALSE)=0,"-",VLOOKUP($AY$2,Data,35,FALSE))</f>
        <v>#REF!</v>
      </c>
      <c r="AK28" s="388"/>
      <c r="AL28" s="388"/>
      <c r="AM28" s="388"/>
      <c r="AN28" s="388"/>
      <c r="AO28" s="388"/>
      <c r="AP28" s="388"/>
      <c r="AQ28" s="388"/>
      <c r="AR28" s="388"/>
      <c r="AS28" s="386" t="s">
        <v>34</v>
      </c>
      <c r="AT28" s="386"/>
      <c r="AU28" s="386"/>
      <c r="AV28" s="387"/>
    </row>
    <row r="29" spans="2:48" ht="24.75" customHeight="1">
      <c r="B29" s="380" t="s">
        <v>15</v>
      </c>
      <c r="C29" s="381"/>
      <c r="D29" s="381"/>
      <c r="E29" s="381"/>
      <c r="F29" s="381"/>
      <c r="G29" s="381"/>
      <c r="H29" s="381"/>
      <c r="I29" s="381"/>
      <c r="J29" s="381"/>
      <c r="K29" s="381"/>
      <c r="L29" s="381"/>
      <c r="M29" s="381"/>
      <c r="N29" s="382"/>
      <c r="O29" s="383" t="s">
        <v>12</v>
      </c>
      <c r="P29" s="384"/>
      <c r="Q29" s="384"/>
      <c r="R29" s="384"/>
      <c r="S29" s="388" t="e">
        <f>IF(VLOOKUP($AY$2,Data,39,FALSE)=0,"-",VLOOKUP($AY$2,Data,39,FALSE))</f>
        <v>#REF!</v>
      </c>
      <c r="T29" s="388"/>
      <c r="U29" s="388"/>
      <c r="V29" s="388"/>
      <c r="W29" s="388"/>
      <c r="X29" s="388"/>
      <c r="Y29" s="388"/>
      <c r="Z29" s="388"/>
      <c r="AA29" s="388"/>
      <c r="AB29" s="386" t="s">
        <v>29</v>
      </c>
      <c r="AC29" s="386"/>
      <c r="AD29" s="386"/>
      <c r="AE29" s="387"/>
      <c r="AF29" s="383" t="s">
        <v>13</v>
      </c>
      <c r="AG29" s="384"/>
      <c r="AH29" s="384"/>
      <c r="AI29" s="384"/>
      <c r="AJ29" s="388" t="e">
        <f>IF(VLOOKUP($AY$2,Data,36,FALSE)=0,"-",VLOOKUP($AY$2,Data,36,FALSE))</f>
        <v>#REF!</v>
      </c>
      <c r="AK29" s="388"/>
      <c r="AL29" s="388"/>
      <c r="AM29" s="388"/>
      <c r="AN29" s="388"/>
      <c r="AO29" s="388"/>
      <c r="AP29" s="388"/>
      <c r="AQ29" s="388"/>
      <c r="AR29" s="388"/>
      <c r="AS29" s="386" t="s">
        <v>30</v>
      </c>
      <c r="AT29" s="386"/>
      <c r="AU29" s="386"/>
      <c r="AV29" s="387"/>
    </row>
    <row r="30" spans="2:48" ht="24.75" customHeight="1">
      <c r="B30" s="374" t="s">
        <v>18</v>
      </c>
      <c r="C30" s="375"/>
      <c r="D30" s="375"/>
      <c r="E30" s="375"/>
      <c r="F30" s="375"/>
      <c r="G30" s="375"/>
      <c r="H30" s="375"/>
      <c r="I30" s="375"/>
      <c r="J30" s="375"/>
      <c r="K30" s="375"/>
      <c r="L30" s="375"/>
      <c r="M30" s="375"/>
      <c r="N30" s="376"/>
      <c r="O30" s="366" t="s">
        <v>12</v>
      </c>
      <c r="P30" s="367"/>
      <c r="Q30" s="367"/>
      <c r="R30" s="367"/>
      <c r="S30" s="407" t="e">
        <f>IF(VLOOKUP($AY$2,Data,40,FALSE)=0,"-",VLOOKUP($AY$2,Data,40,FALSE))</f>
        <v>#REF!</v>
      </c>
      <c r="T30" s="407"/>
      <c r="U30" s="407"/>
      <c r="V30" s="407"/>
      <c r="W30" s="407"/>
      <c r="X30" s="407"/>
      <c r="Y30" s="407"/>
      <c r="Z30" s="407"/>
      <c r="AA30" s="407"/>
      <c r="AB30" s="364" t="s">
        <v>29</v>
      </c>
      <c r="AC30" s="364"/>
      <c r="AD30" s="364"/>
      <c r="AE30" s="365"/>
      <c r="AF30" s="366" t="s">
        <v>13</v>
      </c>
      <c r="AG30" s="367"/>
      <c r="AH30" s="367"/>
      <c r="AI30" s="367"/>
      <c r="AJ30" s="407" t="e">
        <f>IF(VLOOKUP($AY$2,Data,37,FALSE)=0,"-",VLOOKUP($AY$2,Data,37,FALSE))</f>
        <v>#REF!</v>
      </c>
      <c r="AK30" s="407"/>
      <c r="AL30" s="407"/>
      <c r="AM30" s="407"/>
      <c r="AN30" s="407"/>
      <c r="AO30" s="407"/>
      <c r="AP30" s="407"/>
      <c r="AQ30" s="407"/>
      <c r="AR30" s="407"/>
      <c r="AS30" s="364" t="s">
        <v>30</v>
      </c>
      <c r="AT30" s="364"/>
      <c r="AU30" s="364"/>
      <c r="AV30" s="365"/>
    </row>
    <row r="31" spans="2:48" ht="33.75" customHeight="1">
      <c r="B31" s="374" t="s">
        <v>16</v>
      </c>
      <c r="C31" s="375"/>
      <c r="D31" s="375"/>
      <c r="E31" s="375"/>
      <c r="F31" s="375"/>
      <c r="G31" s="375"/>
      <c r="H31" s="375"/>
      <c r="I31" s="375"/>
      <c r="J31" s="375"/>
      <c r="K31" s="375"/>
      <c r="L31" s="375"/>
      <c r="M31" s="375"/>
      <c r="N31" s="376"/>
      <c r="O31" s="482" t="e">
        <f>IF(VLOOKUP($AY$2,Data,41,FALSE)=0,"-",VLOOKUP($AY$2,Data,41,FALSE))</f>
        <v>#REF!</v>
      </c>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row>
    <row r="32" spans="2:48" ht="21.75" customHeight="1">
      <c r="B32" s="380" t="s">
        <v>8</v>
      </c>
      <c r="C32" s="381"/>
      <c r="D32" s="381"/>
      <c r="E32" s="381"/>
      <c r="F32" s="381"/>
      <c r="G32" s="381"/>
      <c r="H32" s="381"/>
      <c r="I32" s="381"/>
      <c r="J32" s="381"/>
      <c r="K32" s="381"/>
      <c r="L32" s="381"/>
      <c r="M32" s="381"/>
      <c r="N32" s="382"/>
      <c r="O32" s="482" t="e">
        <f>IF(VLOOKUP($AY$2,Data,42,FALSE)=0,"-",VLOOKUP($AY$2,Data,42,FALSE))</f>
        <v>#REF!</v>
      </c>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4"/>
    </row>
    <row r="33" spans="2:48" ht="18" customHeight="1">
      <c r="B33" s="335" t="s">
        <v>2</v>
      </c>
      <c r="C33" s="369"/>
      <c r="D33" s="369"/>
      <c r="E33" s="369"/>
      <c r="F33" s="369"/>
      <c r="G33" s="369"/>
      <c r="H33" s="369"/>
      <c r="I33" s="369"/>
      <c r="J33" s="369"/>
      <c r="K33" s="369"/>
      <c r="L33" s="369"/>
      <c r="M33" s="369"/>
      <c r="N33" s="370"/>
      <c r="O33" s="341" t="s">
        <v>27</v>
      </c>
      <c r="P33" s="342"/>
      <c r="Q33" s="342"/>
      <c r="R33" s="342"/>
      <c r="S33" s="342"/>
      <c r="T33" s="342"/>
      <c r="U33" s="342"/>
      <c r="V33" s="343"/>
      <c r="W33" s="478" t="e">
        <f>VLOOKUP($AY$2,Data,43,FALSE)</f>
        <v>#REF!</v>
      </c>
      <c r="X33" s="479"/>
      <c r="Y33" s="479"/>
      <c r="Z33" s="479"/>
      <c r="AA33" s="479"/>
      <c r="AB33" s="479"/>
      <c r="AC33" s="479"/>
      <c r="AD33" s="479"/>
      <c r="AE33" s="480"/>
      <c r="AF33" s="344" t="s">
        <v>28</v>
      </c>
      <c r="AG33" s="342"/>
      <c r="AH33" s="342"/>
      <c r="AI33" s="342"/>
      <c r="AJ33" s="342"/>
      <c r="AK33" s="342"/>
      <c r="AL33" s="342"/>
      <c r="AM33" s="343"/>
      <c r="AN33" s="478" t="e">
        <f>VLOOKUP($AY$2,Data,44,FALSE)</f>
        <v>#REF!</v>
      </c>
      <c r="AO33" s="479"/>
      <c r="AP33" s="479"/>
      <c r="AQ33" s="479"/>
      <c r="AR33" s="479"/>
      <c r="AS33" s="479"/>
      <c r="AT33" s="479"/>
      <c r="AU33" s="479"/>
      <c r="AV33" s="481"/>
    </row>
    <row r="34" spans="2:48" ht="18" customHeight="1">
      <c r="B34" s="371"/>
      <c r="C34" s="372"/>
      <c r="D34" s="372"/>
      <c r="E34" s="372"/>
      <c r="F34" s="372"/>
      <c r="G34" s="372"/>
      <c r="H34" s="372"/>
      <c r="I34" s="372"/>
      <c r="J34" s="372"/>
      <c r="K34" s="372"/>
      <c r="L34" s="372"/>
      <c r="M34" s="372"/>
      <c r="N34" s="373"/>
      <c r="O34" s="345" t="s">
        <v>0</v>
      </c>
      <c r="P34" s="346"/>
      <c r="Q34" s="346"/>
      <c r="R34" s="346"/>
      <c r="S34" s="346"/>
      <c r="T34" s="346"/>
      <c r="U34" s="346"/>
      <c r="V34" s="347"/>
      <c r="W34" s="485" t="e">
        <f>VLOOKUP($AY$2,Data,45,FALSE)</f>
        <v>#REF!</v>
      </c>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 customHeight="1">
      <c r="B35" s="335" t="s">
        <v>3</v>
      </c>
      <c r="C35" s="336"/>
      <c r="D35" s="336"/>
      <c r="E35" s="336"/>
      <c r="F35" s="336"/>
      <c r="G35" s="336"/>
      <c r="H35" s="336"/>
      <c r="I35" s="336"/>
      <c r="J35" s="336"/>
      <c r="K35" s="336"/>
      <c r="L35" s="336"/>
      <c r="M35" s="336"/>
      <c r="N35" s="337"/>
      <c r="O35" s="341" t="s">
        <v>27</v>
      </c>
      <c r="P35" s="342"/>
      <c r="Q35" s="342"/>
      <c r="R35" s="342"/>
      <c r="S35" s="342"/>
      <c r="T35" s="342"/>
      <c r="U35" s="342"/>
      <c r="V35" s="343"/>
      <c r="W35" s="478" t="e">
        <f>VLOOKUP($AY$2,Data,46,FALSE)</f>
        <v>#REF!</v>
      </c>
      <c r="X35" s="479"/>
      <c r="Y35" s="479"/>
      <c r="Z35" s="479"/>
      <c r="AA35" s="479"/>
      <c r="AB35" s="479"/>
      <c r="AC35" s="479"/>
      <c r="AD35" s="479"/>
      <c r="AE35" s="480"/>
      <c r="AF35" s="344" t="s">
        <v>28</v>
      </c>
      <c r="AG35" s="342"/>
      <c r="AH35" s="342"/>
      <c r="AI35" s="342"/>
      <c r="AJ35" s="342"/>
      <c r="AK35" s="342"/>
      <c r="AL35" s="342"/>
      <c r="AM35" s="343"/>
      <c r="AN35" s="478" t="e">
        <f>VLOOKUP($AY$2,Data,47,FALSE)</f>
        <v>#REF!</v>
      </c>
      <c r="AO35" s="479"/>
      <c r="AP35" s="479"/>
      <c r="AQ35" s="479"/>
      <c r="AR35" s="479"/>
      <c r="AS35" s="479"/>
      <c r="AT35" s="479"/>
      <c r="AU35" s="479"/>
      <c r="AV35" s="481"/>
    </row>
    <row r="36" spans="2:48" ht="18" customHeight="1">
      <c r="B36" s="338"/>
      <c r="C36" s="339"/>
      <c r="D36" s="339"/>
      <c r="E36" s="339"/>
      <c r="F36" s="339"/>
      <c r="G36" s="339"/>
      <c r="H36" s="339"/>
      <c r="I36" s="339"/>
      <c r="J36" s="339"/>
      <c r="K36" s="339"/>
      <c r="L36" s="339"/>
      <c r="M36" s="339"/>
      <c r="N36" s="340"/>
      <c r="O36" s="345" t="s">
        <v>0</v>
      </c>
      <c r="P36" s="346"/>
      <c r="Q36" s="346"/>
      <c r="R36" s="346"/>
      <c r="S36" s="346"/>
      <c r="T36" s="346"/>
      <c r="U36" s="346"/>
      <c r="V36" s="347"/>
      <c r="W36" s="485" t="e">
        <f>VLOOKUP($AY$2,Data,48,FALSE)</f>
        <v>#REF!</v>
      </c>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 customHeight="1">
      <c r="B37" s="351" t="s">
        <v>1</v>
      </c>
      <c r="C37" s="336"/>
      <c r="D37" s="336"/>
      <c r="E37" s="336"/>
      <c r="F37" s="336"/>
      <c r="G37" s="336"/>
      <c r="H37" s="336"/>
      <c r="I37" s="336"/>
      <c r="J37" s="336"/>
      <c r="K37" s="336"/>
      <c r="L37" s="336"/>
      <c r="M37" s="336"/>
      <c r="N37" s="337"/>
      <c r="O37" s="488" t="e">
        <f>VLOOKUP($AY$2,Data,49,FALSE)</f>
        <v>#REF!</v>
      </c>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90"/>
    </row>
    <row r="38" spans="2:48" ht="18" customHeight="1">
      <c r="B38" s="352"/>
      <c r="C38" s="353"/>
      <c r="D38" s="353"/>
      <c r="E38" s="353"/>
      <c r="F38" s="353"/>
      <c r="G38" s="353"/>
      <c r="H38" s="353"/>
      <c r="I38" s="353"/>
      <c r="J38" s="353"/>
      <c r="K38" s="353"/>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60"/>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3"/>
    </row>
    <row r="41" spans="2:48" ht="18" customHeight="1">
      <c r="B41" s="352"/>
      <c r="C41" s="353"/>
      <c r="D41" s="353"/>
      <c r="E41" s="353"/>
      <c r="F41" s="353"/>
      <c r="G41" s="353"/>
      <c r="H41" s="353"/>
      <c r="I41" s="353"/>
      <c r="J41" s="353"/>
      <c r="K41" s="353"/>
      <c r="L41" s="353"/>
      <c r="M41" s="353"/>
      <c r="N41" s="354"/>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2"/>
    </row>
    <row r="42" spans="2:48" ht="18" customHeight="1">
      <c r="B42" s="333" t="s">
        <v>20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row>
    <row r="43" spans="2:48" ht="18" customHeight="1">
      <c r="B43" s="334" t="s">
        <v>48</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sheetData>
  <sheetProtection/>
  <mergeCells count="154">
    <mergeCell ref="H26:N26"/>
    <mergeCell ref="S24:AA24"/>
    <mergeCell ref="H24:N24"/>
    <mergeCell ref="O22:R22"/>
    <mergeCell ref="S25:AA25"/>
    <mergeCell ref="O24:R24"/>
    <mergeCell ref="H22:N22"/>
    <mergeCell ref="AB18:AE18"/>
    <mergeCell ref="AS16:AV16"/>
    <mergeCell ref="B21:G23"/>
    <mergeCell ref="O23:R23"/>
    <mergeCell ref="S23:AA23"/>
    <mergeCell ref="AB21:AE21"/>
    <mergeCell ref="AB22:AE22"/>
    <mergeCell ref="H23:N23"/>
    <mergeCell ref="AK17:AQ17"/>
    <mergeCell ref="AF22:AI22"/>
    <mergeCell ref="B6:N6"/>
    <mergeCell ref="O16:R16"/>
    <mergeCell ref="O17:R17"/>
    <mergeCell ref="O6:AV6"/>
    <mergeCell ref="AB16:AE16"/>
    <mergeCell ref="AS15:AV15"/>
    <mergeCell ref="AF15:AI15"/>
    <mergeCell ref="AF16:AI16"/>
    <mergeCell ref="AF17:AI17"/>
    <mergeCell ref="H17:N17"/>
    <mergeCell ref="O31:AV31"/>
    <mergeCell ref="AB23:AE23"/>
    <mergeCell ref="AS22:AV22"/>
    <mergeCell ref="AS26:AV26"/>
    <mergeCell ref="AJ23:AR23"/>
    <mergeCell ref="AJ24:AR24"/>
    <mergeCell ref="O26:R26"/>
    <mergeCell ref="S28:AA28"/>
    <mergeCell ref="AJ26:AR26"/>
    <mergeCell ref="AF29:AI29"/>
    <mergeCell ref="O30:R30"/>
    <mergeCell ref="O25:R25"/>
    <mergeCell ref="AB24:AE24"/>
    <mergeCell ref="O20:R20"/>
    <mergeCell ref="O21:R21"/>
    <mergeCell ref="AB27:AE27"/>
    <mergeCell ref="AB28:AE28"/>
    <mergeCell ref="AB29:AE29"/>
    <mergeCell ref="O36:V36"/>
    <mergeCell ref="O35:V35"/>
    <mergeCell ref="AF28:AI28"/>
    <mergeCell ref="O32:AV32"/>
    <mergeCell ref="AS30:AV30"/>
    <mergeCell ref="W36:AV36"/>
    <mergeCell ref="S30:AA30"/>
    <mergeCell ref="AF30:AI30"/>
    <mergeCell ref="AB30:AE30"/>
    <mergeCell ref="AJ30:AR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8:AV18"/>
    <mergeCell ref="AJ18:AR18"/>
    <mergeCell ref="S21:AA21"/>
    <mergeCell ref="AJ22:AR22"/>
    <mergeCell ref="AF18:AI18"/>
    <mergeCell ref="AF19:AI19"/>
    <mergeCell ref="AS21:AV21"/>
    <mergeCell ref="AF20:AI20"/>
    <mergeCell ref="AS20:AV20"/>
    <mergeCell ref="AJ20:AR20"/>
    <mergeCell ref="W35:AE35"/>
    <mergeCell ref="AF33:AM33"/>
    <mergeCell ref="AF23:AI23"/>
    <mergeCell ref="AF24:AI24"/>
    <mergeCell ref="AF25:AI25"/>
    <mergeCell ref="AF27:AI27"/>
    <mergeCell ref="S29:AA29"/>
    <mergeCell ref="AB26:AE26"/>
    <mergeCell ref="AJ27:AR27"/>
    <mergeCell ref="AF26:AI26"/>
    <mergeCell ref="AS17:AV17"/>
    <mergeCell ref="AB17:AE17"/>
    <mergeCell ref="W33:AE33"/>
    <mergeCell ref="AN33:AV33"/>
    <mergeCell ref="AS28:AV28"/>
    <mergeCell ref="AS29:AV29"/>
    <mergeCell ref="S18:AA18"/>
    <mergeCell ref="AB20:AE20"/>
    <mergeCell ref="AB19:AE19"/>
    <mergeCell ref="S27:AA27"/>
    <mergeCell ref="AS19:AV19"/>
    <mergeCell ref="AB25:AE25"/>
    <mergeCell ref="AJ19:AR19"/>
    <mergeCell ref="S19:AA19"/>
    <mergeCell ref="S22:AA22"/>
    <mergeCell ref="AJ21:AR21"/>
    <mergeCell ref="AS24:AV24"/>
    <mergeCell ref="AS23:AV23"/>
    <mergeCell ref="AS25:AV25"/>
    <mergeCell ref="AJ16:AR16"/>
    <mergeCell ref="S16:AA16"/>
    <mergeCell ref="B32:N32"/>
    <mergeCell ref="AF21:AI21"/>
    <mergeCell ref="H21:N21"/>
    <mergeCell ref="AJ29:AR29"/>
    <mergeCell ref="H19:N19"/>
    <mergeCell ref="B31:N31"/>
    <mergeCell ref="O28:R28"/>
    <mergeCell ref="O29:R29"/>
    <mergeCell ref="O41:AV41"/>
    <mergeCell ref="B37:N41"/>
    <mergeCell ref="O40:AV40"/>
    <mergeCell ref="S20:AA20"/>
    <mergeCell ref="AS27:AV27"/>
    <mergeCell ref="S26:AA26"/>
    <mergeCell ref="B15:G20"/>
    <mergeCell ref="O19:R19"/>
    <mergeCell ref="H20:N20"/>
    <mergeCell ref="AJ15:AR15"/>
    <mergeCell ref="H16:N16"/>
    <mergeCell ref="B9:N10"/>
    <mergeCell ref="AB15:AE15"/>
    <mergeCell ref="T17:Z17"/>
    <mergeCell ref="O9:AV10"/>
    <mergeCell ref="B13:N14"/>
    <mergeCell ref="O13:AV14"/>
    <mergeCell ref="H15:N15"/>
    <mergeCell ref="S15:AA15"/>
    <mergeCell ref="O15:R15"/>
    <mergeCell ref="B11:N12"/>
    <mergeCell ref="O11:AV12"/>
    <mergeCell ref="O27:R27"/>
    <mergeCell ref="B2:AV2"/>
    <mergeCell ref="B7:N8"/>
    <mergeCell ref="B4:N5"/>
    <mergeCell ref="O7:AV8"/>
    <mergeCell ref="O4:AV5"/>
    <mergeCell ref="H18:N18"/>
    <mergeCell ref="O18:R18"/>
  </mergeCells>
  <printOptions horizontalCentered="1"/>
  <pageMargins left="0.3937007874015748" right="0.3937007874015748" top="0.41" bottom="0.26" header="0.35" footer="0.24"/>
  <pageSetup horizontalDpi="600" verticalDpi="600" orientation="portrait" paperSize="9" scale="98" r:id="rId1"/>
</worksheet>
</file>

<file path=xl/worksheets/sheet29.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140" t="s">
        <v>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X2" s="11" t="s">
        <v>43</v>
      </c>
      <c r="AY2" s="12">
        <v>26</v>
      </c>
    </row>
    <row r="3" spans="45:48" ht="9.75" customHeight="1">
      <c r="AS3" s="3"/>
      <c r="AT3" s="3"/>
      <c r="AU3" s="3"/>
      <c r="AV3" s="2"/>
    </row>
    <row r="4" spans="2:48" ht="15.75" customHeight="1">
      <c r="B4" s="465" t="s">
        <v>111</v>
      </c>
      <c r="C4" s="466"/>
      <c r="D4" s="466"/>
      <c r="E4" s="466"/>
      <c r="F4" s="466"/>
      <c r="G4" s="466"/>
      <c r="H4" s="466"/>
      <c r="I4" s="466"/>
      <c r="J4" s="466"/>
      <c r="K4" s="466"/>
      <c r="L4" s="466"/>
      <c r="M4" s="466"/>
      <c r="N4" s="467"/>
      <c r="O4" s="465" t="e">
        <f>VLOOKUP($AY$2,Data,3,FALSE)</f>
        <v>#REF!</v>
      </c>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7"/>
    </row>
    <row r="5" spans="2:48" ht="15.75" customHeight="1">
      <c r="B5" s="468"/>
      <c r="C5" s="469"/>
      <c r="D5" s="469"/>
      <c r="E5" s="469"/>
      <c r="F5" s="469"/>
      <c r="G5" s="469"/>
      <c r="H5" s="469"/>
      <c r="I5" s="469"/>
      <c r="J5" s="469"/>
      <c r="K5" s="469"/>
      <c r="L5" s="469"/>
      <c r="M5" s="469"/>
      <c r="N5" s="470"/>
      <c r="O5" s="468"/>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70"/>
    </row>
    <row r="6" spans="2:48" ht="23.25" customHeight="1">
      <c r="B6" s="471" t="s">
        <v>23</v>
      </c>
      <c r="C6" s="472"/>
      <c r="D6" s="472"/>
      <c r="E6" s="472"/>
      <c r="F6" s="472"/>
      <c r="G6" s="472"/>
      <c r="H6" s="472"/>
      <c r="I6" s="472"/>
      <c r="J6" s="472"/>
      <c r="K6" s="472"/>
      <c r="L6" s="472"/>
      <c r="M6" s="472"/>
      <c r="N6" s="473"/>
      <c r="O6" s="474" t="e">
        <f>VLOOKUP($AY$2,Data,4,FALSE)</f>
        <v>#REF!</v>
      </c>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6"/>
    </row>
    <row r="7" spans="2:48" ht="18" customHeight="1">
      <c r="B7" s="335" t="s">
        <v>26</v>
      </c>
      <c r="C7" s="336"/>
      <c r="D7" s="336"/>
      <c r="E7" s="336"/>
      <c r="F7" s="336"/>
      <c r="G7" s="336"/>
      <c r="H7" s="336"/>
      <c r="I7" s="336"/>
      <c r="J7" s="336"/>
      <c r="K7" s="336"/>
      <c r="L7" s="336"/>
      <c r="M7" s="336"/>
      <c r="N7" s="337"/>
      <c r="O7" s="465" t="e">
        <f>VLOOKUP($AY$2,Data,5,FALSE)&amp;VLOOKUP($AY$2,Data,6,FALSE)</f>
        <v>#REF!</v>
      </c>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7"/>
    </row>
    <row r="8" spans="2:48" ht="18" customHeight="1">
      <c r="B8" s="338"/>
      <c r="C8" s="339"/>
      <c r="D8" s="339"/>
      <c r="E8" s="339"/>
      <c r="F8" s="339"/>
      <c r="G8" s="339"/>
      <c r="H8" s="339"/>
      <c r="I8" s="339"/>
      <c r="J8" s="339"/>
      <c r="K8" s="339"/>
      <c r="L8" s="339"/>
      <c r="M8" s="339"/>
      <c r="N8" s="340"/>
      <c r="O8" s="468"/>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35" t="s">
        <v>24</v>
      </c>
      <c r="C9" s="336"/>
      <c r="D9" s="336"/>
      <c r="E9" s="336"/>
      <c r="F9" s="336"/>
      <c r="G9" s="336"/>
      <c r="H9" s="336"/>
      <c r="I9" s="336"/>
      <c r="J9" s="336"/>
      <c r="K9" s="336"/>
      <c r="L9" s="336"/>
      <c r="M9" s="336"/>
      <c r="N9" s="337"/>
      <c r="O9" s="465" t="e">
        <f>VLOOKUP($AY$2,Data,7,FALSE)</f>
        <v>#REF!</v>
      </c>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7"/>
    </row>
    <row r="10" spans="2:48" ht="17.25" customHeight="1">
      <c r="B10" s="338"/>
      <c r="C10" s="339"/>
      <c r="D10" s="339"/>
      <c r="E10" s="339"/>
      <c r="F10" s="339"/>
      <c r="G10" s="339"/>
      <c r="H10" s="339"/>
      <c r="I10" s="339"/>
      <c r="J10" s="339"/>
      <c r="K10" s="339"/>
      <c r="L10" s="339"/>
      <c r="M10" s="339"/>
      <c r="N10" s="340"/>
      <c r="O10" s="468"/>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70"/>
    </row>
    <row r="11" spans="2:48" ht="15.75" customHeight="1">
      <c r="B11" s="351" t="s">
        <v>112</v>
      </c>
      <c r="C11" s="336"/>
      <c r="D11" s="336"/>
      <c r="E11" s="336"/>
      <c r="F11" s="336"/>
      <c r="G11" s="336"/>
      <c r="H11" s="336"/>
      <c r="I11" s="336"/>
      <c r="J11" s="336"/>
      <c r="K11" s="336"/>
      <c r="L11" s="336"/>
      <c r="M11" s="336"/>
      <c r="N11" s="337"/>
      <c r="O11" s="491" t="e">
        <f>VLOOKUP($AY$2,Data,8,FALSE)</f>
        <v>#REF!</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492"/>
    </row>
    <row r="12" spans="2:48" ht="15.75" customHeight="1">
      <c r="B12" s="338"/>
      <c r="C12" s="339"/>
      <c r="D12" s="339"/>
      <c r="E12" s="339"/>
      <c r="F12" s="339"/>
      <c r="G12" s="339"/>
      <c r="H12" s="339"/>
      <c r="I12" s="339"/>
      <c r="J12" s="339"/>
      <c r="K12" s="339"/>
      <c r="L12" s="339"/>
      <c r="M12" s="339"/>
      <c r="N12" s="340"/>
      <c r="O12" s="493"/>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5"/>
    </row>
    <row r="13" spans="2:48" ht="18" customHeight="1">
      <c r="B13" s="447" t="s">
        <v>115</v>
      </c>
      <c r="C13" s="448"/>
      <c r="D13" s="448"/>
      <c r="E13" s="448"/>
      <c r="F13" s="448"/>
      <c r="G13" s="448"/>
      <c r="H13" s="448"/>
      <c r="I13" s="448"/>
      <c r="J13" s="448"/>
      <c r="K13" s="448"/>
      <c r="L13" s="448"/>
      <c r="M13" s="448"/>
      <c r="N13" s="449"/>
      <c r="O13" s="453" t="e">
        <f>VLOOKUP($AY$2,Data,2,FALSE)</f>
        <v>#REF!</v>
      </c>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5"/>
    </row>
    <row r="14" spans="2:48" ht="18" customHeight="1">
      <c r="B14" s="450"/>
      <c r="C14" s="451"/>
      <c r="D14" s="451"/>
      <c r="E14" s="451"/>
      <c r="F14" s="451"/>
      <c r="G14" s="451"/>
      <c r="H14" s="451"/>
      <c r="I14" s="451"/>
      <c r="J14" s="451"/>
      <c r="K14" s="451"/>
      <c r="L14" s="451"/>
      <c r="M14" s="451"/>
      <c r="N14" s="452"/>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8"/>
    </row>
    <row r="15" spans="2:48" ht="24.75" customHeight="1">
      <c r="B15" s="335" t="s">
        <v>9</v>
      </c>
      <c r="C15" s="336"/>
      <c r="D15" s="336"/>
      <c r="E15" s="336"/>
      <c r="F15" s="336"/>
      <c r="G15" s="444"/>
      <c r="H15" s="415" t="s">
        <v>4</v>
      </c>
      <c r="I15" s="416"/>
      <c r="J15" s="416"/>
      <c r="K15" s="416"/>
      <c r="L15" s="416"/>
      <c r="M15" s="416"/>
      <c r="N15" s="417"/>
      <c r="O15" s="366" t="s">
        <v>12</v>
      </c>
      <c r="P15" s="367"/>
      <c r="Q15" s="367"/>
      <c r="R15" s="367"/>
      <c r="S15" s="430" t="e">
        <f>IF(VLOOKUP($AY$2,Data,10,FALSE)=0,"-",VLOOKUP($AY$2,Data,10,FALSE))</f>
        <v>#REF!</v>
      </c>
      <c r="T15" s="430"/>
      <c r="U15" s="430"/>
      <c r="V15" s="430"/>
      <c r="W15" s="430"/>
      <c r="X15" s="430"/>
      <c r="Y15" s="430"/>
      <c r="Z15" s="430"/>
      <c r="AA15" s="430"/>
      <c r="AB15" s="430"/>
      <c r="AC15" s="430"/>
      <c r="AD15" s="430"/>
      <c r="AE15" s="431"/>
      <c r="AF15" s="366" t="s">
        <v>13</v>
      </c>
      <c r="AG15" s="367"/>
      <c r="AH15" s="367"/>
      <c r="AI15" s="367"/>
      <c r="AJ15" s="430" t="e">
        <f>IF(VLOOKUP($AY$2,Data,9,FALSE)=0,"-",VLOOKUP($AY$2,Data,9,FALSE))</f>
        <v>#REF!</v>
      </c>
      <c r="AK15" s="430"/>
      <c r="AL15" s="430"/>
      <c r="AM15" s="430"/>
      <c r="AN15" s="430"/>
      <c r="AO15" s="430"/>
      <c r="AP15" s="430"/>
      <c r="AQ15" s="430"/>
      <c r="AR15" s="430"/>
      <c r="AS15" s="430"/>
      <c r="AT15" s="430"/>
      <c r="AU15" s="430"/>
      <c r="AV15" s="431"/>
    </row>
    <row r="16" spans="2:48" ht="24.75" customHeight="1">
      <c r="B16" s="352"/>
      <c r="C16" s="353"/>
      <c r="D16" s="353"/>
      <c r="E16" s="353"/>
      <c r="F16" s="353"/>
      <c r="G16" s="445"/>
      <c r="H16" s="412" t="s">
        <v>5</v>
      </c>
      <c r="I16" s="413"/>
      <c r="J16" s="413"/>
      <c r="K16" s="413"/>
      <c r="L16" s="413"/>
      <c r="M16" s="413"/>
      <c r="N16" s="414"/>
      <c r="O16" s="399" t="s">
        <v>12</v>
      </c>
      <c r="P16" s="400"/>
      <c r="Q16" s="400"/>
      <c r="R16" s="400"/>
      <c r="S16" s="401" t="e">
        <f>IF(VLOOKUP($AY$2,Data,16,FALSE)=0,"-",VLOOKUP($AY$2,Data,16,FALSE))</f>
        <v>#REF!</v>
      </c>
      <c r="T16" s="401"/>
      <c r="U16" s="401"/>
      <c r="V16" s="401"/>
      <c r="W16" s="401"/>
      <c r="X16" s="401"/>
      <c r="Y16" s="401"/>
      <c r="Z16" s="401"/>
      <c r="AA16" s="401"/>
      <c r="AB16" s="402" t="s">
        <v>29</v>
      </c>
      <c r="AC16" s="402"/>
      <c r="AD16" s="402"/>
      <c r="AE16" s="403"/>
      <c r="AF16" s="399" t="s">
        <v>13</v>
      </c>
      <c r="AG16" s="400"/>
      <c r="AH16" s="400"/>
      <c r="AI16" s="400"/>
      <c r="AJ16" s="401" t="e">
        <f>IF(VLOOKUP($AY$2,Data,11,FALSE)=0,"-",VLOOKUP($AY$2,Data,11,FALSE))</f>
        <v>#REF!</v>
      </c>
      <c r="AK16" s="401"/>
      <c r="AL16" s="401"/>
      <c r="AM16" s="401"/>
      <c r="AN16" s="401"/>
      <c r="AO16" s="401"/>
      <c r="AP16" s="401"/>
      <c r="AQ16" s="401"/>
      <c r="AR16" s="401"/>
      <c r="AS16" s="402" t="s">
        <v>30</v>
      </c>
      <c r="AT16" s="402"/>
      <c r="AU16" s="402"/>
      <c r="AV16" s="403"/>
    </row>
    <row r="17" spans="2:48" ht="24.75" customHeight="1">
      <c r="B17" s="352"/>
      <c r="C17" s="353"/>
      <c r="D17" s="353"/>
      <c r="E17" s="353"/>
      <c r="F17" s="353"/>
      <c r="G17" s="445"/>
      <c r="H17" s="433" t="s">
        <v>19</v>
      </c>
      <c r="I17" s="434"/>
      <c r="J17" s="434"/>
      <c r="K17" s="434"/>
      <c r="L17" s="434"/>
      <c r="M17" s="434"/>
      <c r="N17" s="435"/>
      <c r="O17" s="419" t="s">
        <v>12</v>
      </c>
      <c r="P17" s="420"/>
      <c r="Q17" s="420"/>
      <c r="R17" s="420"/>
      <c r="S17" s="13" t="s">
        <v>44</v>
      </c>
      <c r="T17" s="477" t="e">
        <f>IF(VLOOKUP($AY$2,Data,17,FALSE)=0,"-",VLOOKUP($AY$2,Data,17,FALSE))</f>
        <v>#REF!</v>
      </c>
      <c r="U17" s="477"/>
      <c r="V17" s="477"/>
      <c r="W17" s="477"/>
      <c r="X17" s="477"/>
      <c r="Y17" s="477"/>
      <c r="Z17" s="477"/>
      <c r="AA17" s="13" t="s">
        <v>45</v>
      </c>
      <c r="AB17" s="402" t="s">
        <v>29</v>
      </c>
      <c r="AC17" s="402"/>
      <c r="AD17" s="402"/>
      <c r="AE17" s="403"/>
      <c r="AF17" s="419" t="s">
        <v>13</v>
      </c>
      <c r="AG17" s="420"/>
      <c r="AH17" s="420"/>
      <c r="AI17" s="420"/>
      <c r="AJ17" s="13" t="s">
        <v>46</v>
      </c>
      <c r="AK17" s="477" t="e">
        <f>IF(VLOOKUP($AY$2,Data,12,FALSE)=0,"-",VLOOKUP($AY$2,Data,12,FALSE))</f>
        <v>#REF!</v>
      </c>
      <c r="AL17" s="477"/>
      <c r="AM17" s="477"/>
      <c r="AN17" s="477"/>
      <c r="AO17" s="477"/>
      <c r="AP17" s="477"/>
      <c r="AQ17" s="477"/>
      <c r="AR17" s="13" t="s">
        <v>47</v>
      </c>
      <c r="AS17" s="402" t="s">
        <v>30</v>
      </c>
      <c r="AT17" s="402"/>
      <c r="AU17" s="402"/>
      <c r="AV17" s="403"/>
    </row>
    <row r="18" spans="2:48" ht="24.75" customHeight="1">
      <c r="B18" s="352"/>
      <c r="C18" s="353"/>
      <c r="D18" s="353"/>
      <c r="E18" s="353"/>
      <c r="F18" s="353"/>
      <c r="G18" s="445"/>
      <c r="H18" s="427" t="s">
        <v>6</v>
      </c>
      <c r="I18" s="428"/>
      <c r="J18" s="428"/>
      <c r="K18" s="428"/>
      <c r="L18" s="428"/>
      <c r="M18" s="428"/>
      <c r="N18" s="429"/>
      <c r="O18" s="419" t="s">
        <v>12</v>
      </c>
      <c r="P18" s="420"/>
      <c r="Q18" s="420"/>
      <c r="R18" s="420"/>
      <c r="S18" s="477" t="e">
        <f>IF(VLOOKUP($AY$2,Data,18,FALSE)=0,"-",VLOOKUP($AY$2,Data,18,FALSE))</f>
        <v>#REF!</v>
      </c>
      <c r="T18" s="477"/>
      <c r="U18" s="477"/>
      <c r="V18" s="477"/>
      <c r="W18" s="477"/>
      <c r="X18" s="477"/>
      <c r="Y18" s="477"/>
      <c r="Z18" s="477"/>
      <c r="AA18" s="477"/>
      <c r="AB18" s="425"/>
      <c r="AC18" s="425"/>
      <c r="AD18" s="425"/>
      <c r="AE18" s="426"/>
      <c r="AF18" s="419" t="s">
        <v>13</v>
      </c>
      <c r="AG18" s="420"/>
      <c r="AH18" s="420"/>
      <c r="AI18" s="420"/>
      <c r="AJ18" s="477" t="e">
        <f>IF(VLOOKUP($AY$2,Data,13,FALSE)=0,"-",VLOOKUP($AY$2,Data,13,FALSE))</f>
        <v>#REF!</v>
      </c>
      <c r="AK18" s="477"/>
      <c r="AL18" s="477"/>
      <c r="AM18" s="477"/>
      <c r="AN18" s="477"/>
      <c r="AO18" s="477"/>
      <c r="AP18" s="477"/>
      <c r="AQ18" s="477"/>
      <c r="AR18" s="477"/>
      <c r="AS18" s="425"/>
      <c r="AT18" s="425"/>
      <c r="AU18" s="425"/>
      <c r="AV18" s="426"/>
    </row>
    <row r="19" spans="2:48" ht="24.75" customHeight="1">
      <c r="B19" s="352"/>
      <c r="C19" s="353"/>
      <c r="D19" s="353"/>
      <c r="E19" s="353"/>
      <c r="F19" s="353"/>
      <c r="G19" s="445"/>
      <c r="H19" s="427" t="s">
        <v>113</v>
      </c>
      <c r="I19" s="428"/>
      <c r="J19" s="428"/>
      <c r="K19" s="428"/>
      <c r="L19" s="428"/>
      <c r="M19" s="428"/>
      <c r="N19" s="429"/>
      <c r="O19" s="419" t="s">
        <v>12</v>
      </c>
      <c r="P19" s="420"/>
      <c r="Q19" s="420"/>
      <c r="R19" s="420"/>
      <c r="S19" s="477" t="e">
        <f>IF(VLOOKUP($AY$2,Data,19,FALSE)=0,"-",VLOOKUP($AY$2,Data,19,FALSE))</f>
        <v>#REF!</v>
      </c>
      <c r="T19" s="477"/>
      <c r="U19" s="477"/>
      <c r="V19" s="477"/>
      <c r="W19" s="477"/>
      <c r="X19" s="477"/>
      <c r="Y19" s="477"/>
      <c r="Z19" s="477"/>
      <c r="AA19" s="477"/>
      <c r="AB19" s="421" t="s">
        <v>31</v>
      </c>
      <c r="AC19" s="421"/>
      <c r="AD19" s="421"/>
      <c r="AE19" s="422"/>
      <c r="AF19" s="419" t="s">
        <v>13</v>
      </c>
      <c r="AG19" s="420"/>
      <c r="AH19" s="420"/>
      <c r="AI19" s="420"/>
      <c r="AJ19" s="477" t="e">
        <f>IF(VLOOKUP($AY$2,Data,14,FALSE)=0,"-",VLOOKUP($AY$2,Data,14,FALSE))</f>
        <v>#REF!</v>
      </c>
      <c r="AK19" s="477"/>
      <c r="AL19" s="477"/>
      <c r="AM19" s="477"/>
      <c r="AN19" s="477"/>
      <c r="AO19" s="477"/>
      <c r="AP19" s="477"/>
      <c r="AQ19" s="477"/>
      <c r="AR19" s="477"/>
      <c r="AS19" s="421" t="s">
        <v>32</v>
      </c>
      <c r="AT19" s="421"/>
      <c r="AU19" s="421"/>
      <c r="AV19" s="422"/>
    </row>
    <row r="20" spans="2:48" ht="24.75" customHeight="1">
      <c r="B20" s="338"/>
      <c r="C20" s="339"/>
      <c r="D20" s="339"/>
      <c r="E20" s="339"/>
      <c r="F20" s="339"/>
      <c r="G20" s="446"/>
      <c r="H20" s="389" t="s">
        <v>114</v>
      </c>
      <c r="I20" s="390"/>
      <c r="J20" s="390"/>
      <c r="K20" s="390"/>
      <c r="L20" s="390"/>
      <c r="M20" s="390"/>
      <c r="N20" s="391"/>
      <c r="O20" s="392" t="s">
        <v>12</v>
      </c>
      <c r="P20" s="393"/>
      <c r="Q20" s="393"/>
      <c r="R20" s="393"/>
      <c r="S20" s="404" t="e">
        <f>IF(VLOOKUP($AY$2,Data,20,FALSE)=0,"-",VLOOKUP($AY$2,Data,20,FALSE))</f>
        <v>#REF!</v>
      </c>
      <c r="T20" s="404"/>
      <c r="U20" s="404"/>
      <c r="V20" s="404"/>
      <c r="W20" s="404"/>
      <c r="X20" s="404"/>
      <c r="Y20" s="404"/>
      <c r="Z20" s="404"/>
      <c r="AA20" s="404"/>
      <c r="AB20" s="405" t="s">
        <v>31</v>
      </c>
      <c r="AC20" s="405"/>
      <c r="AD20" s="405"/>
      <c r="AE20" s="406"/>
      <c r="AF20" s="392" t="s">
        <v>13</v>
      </c>
      <c r="AG20" s="393"/>
      <c r="AH20" s="393"/>
      <c r="AI20" s="393"/>
      <c r="AJ20" s="404" t="e">
        <f>IF(VLOOKUP($AY$2,Data,15,FALSE)=0,"-",VLOOKUP($AY$2,Data,15,FALSE))</f>
        <v>#REF!</v>
      </c>
      <c r="AK20" s="404"/>
      <c r="AL20" s="404"/>
      <c r="AM20" s="404"/>
      <c r="AN20" s="404"/>
      <c r="AO20" s="404"/>
      <c r="AP20" s="404"/>
      <c r="AQ20" s="404"/>
      <c r="AR20" s="404"/>
      <c r="AS20" s="405" t="s">
        <v>32</v>
      </c>
      <c r="AT20" s="405"/>
      <c r="AU20" s="405"/>
      <c r="AV20" s="406"/>
    </row>
    <row r="21" spans="2:48" ht="24.75" customHeight="1">
      <c r="B21" s="335" t="s">
        <v>10</v>
      </c>
      <c r="C21" s="394"/>
      <c r="D21" s="394"/>
      <c r="E21" s="394"/>
      <c r="F21" s="394"/>
      <c r="G21" s="423"/>
      <c r="H21" s="415" t="s">
        <v>5</v>
      </c>
      <c r="I21" s="416"/>
      <c r="J21" s="416"/>
      <c r="K21" s="416"/>
      <c r="L21" s="416"/>
      <c r="M21" s="416"/>
      <c r="N21" s="417"/>
      <c r="O21" s="366" t="s">
        <v>12</v>
      </c>
      <c r="P21" s="367"/>
      <c r="Q21" s="367"/>
      <c r="R21" s="367"/>
      <c r="S21" s="407" t="e">
        <f>IF(VLOOKUP($AY$2,Data,24,FALSE)=0,"-",VLOOKUP($AY$2,Data,24,FALSE))</f>
        <v>#REF!</v>
      </c>
      <c r="T21" s="407"/>
      <c r="U21" s="407"/>
      <c r="V21" s="407"/>
      <c r="W21" s="407"/>
      <c r="X21" s="407"/>
      <c r="Y21" s="407"/>
      <c r="Z21" s="407"/>
      <c r="AA21" s="407"/>
      <c r="AB21" s="408" t="s">
        <v>29</v>
      </c>
      <c r="AC21" s="408"/>
      <c r="AD21" s="408"/>
      <c r="AE21" s="409"/>
      <c r="AF21" s="366" t="s">
        <v>13</v>
      </c>
      <c r="AG21" s="367"/>
      <c r="AH21" s="367"/>
      <c r="AI21" s="367"/>
      <c r="AJ21" s="407" t="e">
        <f>IF(VLOOKUP($AY$2,Data,21,FALSE)=0,"-",VLOOKUP($AY$2,Data,21,FALSE))</f>
        <v>#REF!</v>
      </c>
      <c r="AK21" s="407"/>
      <c r="AL21" s="407"/>
      <c r="AM21" s="407"/>
      <c r="AN21" s="407"/>
      <c r="AO21" s="407"/>
      <c r="AP21" s="407"/>
      <c r="AQ21" s="407"/>
      <c r="AR21" s="407"/>
      <c r="AS21" s="408" t="s">
        <v>30</v>
      </c>
      <c r="AT21" s="408"/>
      <c r="AU21" s="408"/>
      <c r="AV21" s="409"/>
    </row>
    <row r="22" spans="2:48" ht="24.75" customHeight="1">
      <c r="B22" s="395"/>
      <c r="C22" s="396"/>
      <c r="D22" s="396"/>
      <c r="E22" s="396"/>
      <c r="F22" s="396"/>
      <c r="G22" s="424"/>
      <c r="H22" s="412" t="s">
        <v>113</v>
      </c>
      <c r="I22" s="413"/>
      <c r="J22" s="413"/>
      <c r="K22" s="413"/>
      <c r="L22" s="413"/>
      <c r="M22" s="413"/>
      <c r="N22" s="414"/>
      <c r="O22" s="399" t="s">
        <v>12</v>
      </c>
      <c r="P22" s="400"/>
      <c r="Q22" s="400"/>
      <c r="R22" s="400"/>
      <c r="S22" s="401" t="e">
        <f>IF(VLOOKUP($AY$2,Data,25,FALSE)=0,"-",VLOOKUP($AY$2,Data,25,FALSE))</f>
        <v>#REF!</v>
      </c>
      <c r="T22" s="401"/>
      <c r="U22" s="401"/>
      <c r="V22" s="401"/>
      <c r="W22" s="401"/>
      <c r="X22" s="401"/>
      <c r="Y22" s="401"/>
      <c r="Z22" s="401"/>
      <c r="AA22" s="401"/>
      <c r="AB22" s="402" t="s">
        <v>31</v>
      </c>
      <c r="AC22" s="402"/>
      <c r="AD22" s="402"/>
      <c r="AE22" s="403"/>
      <c r="AF22" s="399" t="s">
        <v>13</v>
      </c>
      <c r="AG22" s="400"/>
      <c r="AH22" s="400"/>
      <c r="AI22" s="400"/>
      <c r="AJ22" s="401" t="e">
        <f>IF(VLOOKUP($AY$2,Data,22,FALSE)=0,"-",VLOOKUP($AY$2,Data,22,FALSE))</f>
        <v>#REF!</v>
      </c>
      <c r="AK22" s="401"/>
      <c r="AL22" s="401"/>
      <c r="AM22" s="401"/>
      <c r="AN22" s="401"/>
      <c r="AO22" s="401"/>
      <c r="AP22" s="401"/>
      <c r="AQ22" s="401"/>
      <c r="AR22" s="401"/>
      <c r="AS22" s="402" t="s">
        <v>32</v>
      </c>
      <c r="AT22" s="402"/>
      <c r="AU22" s="402"/>
      <c r="AV22" s="403"/>
    </row>
    <row r="23" spans="2:48" ht="24.75" customHeight="1">
      <c r="B23" s="395"/>
      <c r="C23" s="396"/>
      <c r="D23" s="396"/>
      <c r="E23" s="396"/>
      <c r="F23" s="396"/>
      <c r="G23" s="424"/>
      <c r="H23" s="389" t="s">
        <v>114</v>
      </c>
      <c r="I23" s="390"/>
      <c r="J23" s="390"/>
      <c r="K23" s="390"/>
      <c r="L23" s="390"/>
      <c r="M23" s="390"/>
      <c r="N23" s="391"/>
      <c r="O23" s="392" t="s">
        <v>12</v>
      </c>
      <c r="P23" s="393"/>
      <c r="Q23" s="393"/>
      <c r="R23" s="393"/>
      <c r="S23" s="404" t="e">
        <f>IF(VLOOKUP($AY$2,Data,26,FALSE)=0,"-",VLOOKUP($AY$2,Data,26,FALSE))</f>
        <v>#REF!</v>
      </c>
      <c r="T23" s="404"/>
      <c r="U23" s="404"/>
      <c r="V23" s="404"/>
      <c r="W23" s="404"/>
      <c r="X23" s="404"/>
      <c r="Y23" s="404"/>
      <c r="Z23" s="404"/>
      <c r="AA23" s="404"/>
      <c r="AB23" s="405" t="s">
        <v>31</v>
      </c>
      <c r="AC23" s="405"/>
      <c r="AD23" s="405"/>
      <c r="AE23" s="406"/>
      <c r="AF23" s="392" t="s">
        <v>13</v>
      </c>
      <c r="AG23" s="393"/>
      <c r="AH23" s="393"/>
      <c r="AI23" s="393"/>
      <c r="AJ23" s="404" t="e">
        <f>IF(VLOOKUP($AY$2,Data,23,FALSE)=0,"-",VLOOKUP($AY$2,Data,23,FALSE))</f>
        <v>#REF!</v>
      </c>
      <c r="AK23" s="404"/>
      <c r="AL23" s="404"/>
      <c r="AM23" s="404"/>
      <c r="AN23" s="404"/>
      <c r="AO23" s="404"/>
      <c r="AP23" s="404"/>
      <c r="AQ23" s="404"/>
      <c r="AR23" s="404"/>
      <c r="AS23" s="405" t="s">
        <v>32</v>
      </c>
      <c r="AT23" s="405"/>
      <c r="AU23" s="405"/>
      <c r="AV23" s="406"/>
    </row>
    <row r="24" spans="2:48" ht="24.75" customHeight="1">
      <c r="B24" s="335" t="s">
        <v>11</v>
      </c>
      <c r="C24" s="394"/>
      <c r="D24" s="394"/>
      <c r="E24" s="394"/>
      <c r="F24" s="394"/>
      <c r="G24" s="394"/>
      <c r="H24" s="415" t="s">
        <v>5</v>
      </c>
      <c r="I24" s="416"/>
      <c r="J24" s="416"/>
      <c r="K24" s="416"/>
      <c r="L24" s="416"/>
      <c r="M24" s="416"/>
      <c r="N24" s="417"/>
      <c r="O24" s="366" t="s">
        <v>12</v>
      </c>
      <c r="P24" s="367"/>
      <c r="Q24" s="367"/>
      <c r="R24" s="367"/>
      <c r="S24" s="407" t="e">
        <f>IF(VLOOKUP($AY$2,Data,30,FALSE)=0,"-",VLOOKUP($AY$2,Data,30,FALSE))</f>
        <v>#REF!</v>
      </c>
      <c r="T24" s="407"/>
      <c r="U24" s="407"/>
      <c r="V24" s="407"/>
      <c r="W24" s="407"/>
      <c r="X24" s="407"/>
      <c r="Y24" s="407"/>
      <c r="Z24" s="407"/>
      <c r="AA24" s="407"/>
      <c r="AB24" s="408" t="s">
        <v>29</v>
      </c>
      <c r="AC24" s="408"/>
      <c r="AD24" s="408"/>
      <c r="AE24" s="409"/>
      <c r="AF24" s="366" t="s">
        <v>13</v>
      </c>
      <c r="AG24" s="367"/>
      <c r="AH24" s="367"/>
      <c r="AI24" s="367"/>
      <c r="AJ24" s="407" t="e">
        <f>IF(VLOOKUP($AY$2,Data,27,FALSE)=0,"-",VLOOKUP($AY$2,Data,27,FALSE))</f>
        <v>#REF!</v>
      </c>
      <c r="AK24" s="407"/>
      <c r="AL24" s="407"/>
      <c r="AM24" s="407"/>
      <c r="AN24" s="407"/>
      <c r="AO24" s="407"/>
      <c r="AP24" s="407"/>
      <c r="AQ24" s="407"/>
      <c r="AR24" s="407"/>
      <c r="AS24" s="408" t="s">
        <v>30</v>
      </c>
      <c r="AT24" s="408"/>
      <c r="AU24" s="408"/>
      <c r="AV24" s="409"/>
    </row>
    <row r="25" spans="2:48" ht="24.75" customHeight="1">
      <c r="B25" s="395"/>
      <c r="C25" s="396"/>
      <c r="D25" s="396"/>
      <c r="E25" s="396"/>
      <c r="F25" s="396"/>
      <c r="G25" s="396"/>
      <c r="H25" s="412" t="s">
        <v>113</v>
      </c>
      <c r="I25" s="413"/>
      <c r="J25" s="413"/>
      <c r="K25" s="413"/>
      <c r="L25" s="413"/>
      <c r="M25" s="413"/>
      <c r="N25" s="414"/>
      <c r="O25" s="399" t="s">
        <v>12</v>
      </c>
      <c r="P25" s="400"/>
      <c r="Q25" s="400"/>
      <c r="R25" s="400"/>
      <c r="S25" s="401" t="e">
        <f>IF(VLOOKUP($AY$2,Data,31,FALSE)=0,"-",VLOOKUP($AY$2,Data,31,FALSE))</f>
        <v>#REF!</v>
      </c>
      <c r="T25" s="401"/>
      <c r="U25" s="401"/>
      <c r="V25" s="401"/>
      <c r="W25" s="401"/>
      <c r="X25" s="401"/>
      <c r="Y25" s="401"/>
      <c r="Z25" s="401"/>
      <c r="AA25" s="401"/>
      <c r="AB25" s="402" t="s">
        <v>31</v>
      </c>
      <c r="AC25" s="402"/>
      <c r="AD25" s="402"/>
      <c r="AE25" s="403"/>
      <c r="AF25" s="399" t="s">
        <v>13</v>
      </c>
      <c r="AG25" s="400"/>
      <c r="AH25" s="400"/>
      <c r="AI25" s="400"/>
      <c r="AJ25" s="401" t="e">
        <f>IF(VLOOKUP($AY$2,Data,28,FALSE)=0,"-",VLOOKUP($AY$2,Data,28,FALSE))</f>
        <v>#REF!</v>
      </c>
      <c r="AK25" s="401"/>
      <c r="AL25" s="401"/>
      <c r="AM25" s="401"/>
      <c r="AN25" s="401"/>
      <c r="AO25" s="401"/>
      <c r="AP25" s="401"/>
      <c r="AQ25" s="401"/>
      <c r="AR25" s="401"/>
      <c r="AS25" s="402" t="s">
        <v>32</v>
      </c>
      <c r="AT25" s="402"/>
      <c r="AU25" s="402"/>
      <c r="AV25" s="403"/>
    </row>
    <row r="26" spans="2:48" ht="24.75" customHeight="1">
      <c r="B26" s="397"/>
      <c r="C26" s="398"/>
      <c r="D26" s="398"/>
      <c r="E26" s="398"/>
      <c r="F26" s="398"/>
      <c r="G26" s="398"/>
      <c r="H26" s="389" t="s">
        <v>114</v>
      </c>
      <c r="I26" s="390"/>
      <c r="J26" s="390"/>
      <c r="K26" s="390"/>
      <c r="L26" s="390"/>
      <c r="M26" s="390"/>
      <c r="N26" s="391"/>
      <c r="O26" s="392" t="s">
        <v>12</v>
      </c>
      <c r="P26" s="393"/>
      <c r="Q26" s="393"/>
      <c r="R26" s="393"/>
      <c r="S26" s="404" t="e">
        <f>IF(VLOOKUP($AY$2,Data,32,FALSE)=0,"-",VLOOKUP($AY$2,Data,32,FALSE))</f>
        <v>#REF!</v>
      </c>
      <c r="T26" s="404"/>
      <c r="U26" s="404"/>
      <c r="V26" s="404"/>
      <c r="W26" s="404"/>
      <c r="X26" s="404"/>
      <c r="Y26" s="404"/>
      <c r="Z26" s="404"/>
      <c r="AA26" s="404"/>
      <c r="AB26" s="405" t="s">
        <v>31</v>
      </c>
      <c r="AC26" s="405"/>
      <c r="AD26" s="405"/>
      <c r="AE26" s="406"/>
      <c r="AF26" s="392" t="s">
        <v>13</v>
      </c>
      <c r="AG26" s="393"/>
      <c r="AH26" s="393"/>
      <c r="AI26" s="393"/>
      <c r="AJ26" s="404" t="e">
        <f>IF(VLOOKUP($AY$2,Data,29,FALSE)=0,"-",VLOOKUP($AY$2,Data,29,FALSE))</f>
        <v>#REF!</v>
      </c>
      <c r="AK26" s="404"/>
      <c r="AL26" s="404"/>
      <c r="AM26" s="404"/>
      <c r="AN26" s="404"/>
      <c r="AO26" s="404"/>
      <c r="AP26" s="404"/>
      <c r="AQ26" s="404"/>
      <c r="AR26" s="404"/>
      <c r="AS26" s="405" t="s">
        <v>32</v>
      </c>
      <c r="AT26" s="405"/>
      <c r="AU26" s="405"/>
      <c r="AV26" s="406"/>
    </row>
    <row r="27" spans="2:48" ht="24.75" customHeight="1">
      <c r="B27" s="380" t="s">
        <v>7</v>
      </c>
      <c r="C27" s="381"/>
      <c r="D27" s="381"/>
      <c r="E27" s="381"/>
      <c r="F27" s="381"/>
      <c r="G27" s="381"/>
      <c r="H27" s="381"/>
      <c r="I27" s="381"/>
      <c r="J27" s="381"/>
      <c r="K27" s="381"/>
      <c r="L27" s="381"/>
      <c r="M27" s="381"/>
      <c r="N27" s="382"/>
      <c r="O27" s="383" t="s">
        <v>12</v>
      </c>
      <c r="P27" s="384"/>
      <c r="Q27" s="384"/>
      <c r="R27" s="384"/>
      <c r="S27" s="388" t="e">
        <f>IF(VLOOKUP($AY$2,Data,34,FALSE)=0,"-",VLOOKUP($AY$2,Data,34,FALSE))</f>
        <v>#REF!</v>
      </c>
      <c r="T27" s="388"/>
      <c r="U27" s="388"/>
      <c r="V27" s="388"/>
      <c r="W27" s="388"/>
      <c r="X27" s="388"/>
      <c r="Y27" s="388"/>
      <c r="Z27" s="388"/>
      <c r="AA27" s="388"/>
      <c r="AB27" s="386" t="s">
        <v>29</v>
      </c>
      <c r="AC27" s="386"/>
      <c r="AD27" s="386"/>
      <c r="AE27" s="387"/>
      <c r="AF27" s="383" t="s">
        <v>13</v>
      </c>
      <c r="AG27" s="384"/>
      <c r="AH27" s="384"/>
      <c r="AI27" s="384"/>
      <c r="AJ27" s="388" t="e">
        <f>IF(VLOOKUP($AY$2,Data,33,FALSE)=0,"-",VLOOKUP($AY$2,Data,33,FALSE))</f>
        <v>#REF!</v>
      </c>
      <c r="AK27" s="388"/>
      <c r="AL27" s="388"/>
      <c r="AM27" s="388"/>
      <c r="AN27" s="388"/>
      <c r="AO27" s="388"/>
      <c r="AP27" s="388"/>
      <c r="AQ27" s="388"/>
      <c r="AR27" s="388"/>
      <c r="AS27" s="386" t="s">
        <v>30</v>
      </c>
      <c r="AT27" s="386"/>
      <c r="AU27" s="386"/>
      <c r="AV27" s="387"/>
    </row>
    <row r="28" spans="2:48" ht="24.75" customHeight="1">
      <c r="B28" s="380" t="s">
        <v>14</v>
      </c>
      <c r="C28" s="381"/>
      <c r="D28" s="381"/>
      <c r="E28" s="381"/>
      <c r="F28" s="381"/>
      <c r="G28" s="381"/>
      <c r="H28" s="381"/>
      <c r="I28" s="381"/>
      <c r="J28" s="381"/>
      <c r="K28" s="381"/>
      <c r="L28" s="381"/>
      <c r="M28" s="381"/>
      <c r="N28" s="382"/>
      <c r="O28" s="383" t="s">
        <v>12</v>
      </c>
      <c r="P28" s="384"/>
      <c r="Q28" s="384"/>
      <c r="R28" s="384"/>
      <c r="S28" s="388" t="e">
        <f>IF(VLOOKUP($AY$2,Data,38,FALSE)=0,"-",VLOOKUP($AY$2,Data,38,FALSE))</f>
        <v>#REF!</v>
      </c>
      <c r="T28" s="388"/>
      <c r="U28" s="388"/>
      <c r="V28" s="388"/>
      <c r="W28" s="388"/>
      <c r="X28" s="388"/>
      <c r="Y28" s="388"/>
      <c r="Z28" s="388"/>
      <c r="AA28" s="388"/>
      <c r="AB28" s="386" t="s">
        <v>33</v>
      </c>
      <c r="AC28" s="386"/>
      <c r="AD28" s="386"/>
      <c r="AE28" s="387"/>
      <c r="AF28" s="383" t="s">
        <v>13</v>
      </c>
      <c r="AG28" s="384"/>
      <c r="AH28" s="384"/>
      <c r="AI28" s="384"/>
      <c r="AJ28" s="388" t="e">
        <f>IF(VLOOKUP($AY$2,Data,35,FALSE)=0,"-",VLOOKUP($AY$2,Data,35,FALSE))</f>
        <v>#REF!</v>
      </c>
      <c r="AK28" s="388"/>
      <c r="AL28" s="388"/>
      <c r="AM28" s="388"/>
      <c r="AN28" s="388"/>
      <c r="AO28" s="388"/>
      <c r="AP28" s="388"/>
      <c r="AQ28" s="388"/>
      <c r="AR28" s="388"/>
      <c r="AS28" s="386" t="s">
        <v>34</v>
      </c>
      <c r="AT28" s="386"/>
      <c r="AU28" s="386"/>
      <c r="AV28" s="387"/>
    </row>
    <row r="29" spans="2:48" ht="24.75" customHeight="1">
      <c r="B29" s="380" t="s">
        <v>15</v>
      </c>
      <c r="C29" s="381"/>
      <c r="D29" s="381"/>
      <c r="E29" s="381"/>
      <c r="F29" s="381"/>
      <c r="G29" s="381"/>
      <c r="H29" s="381"/>
      <c r="I29" s="381"/>
      <c r="J29" s="381"/>
      <c r="K29" s="381"/>
      <c r="L29" s="381"/>
      <c r="M29" s="381"/>
      <c r="N29" s="382"/>
      <c r="O29" s="383" t="s">
        <v>12</v>
      </c>
      <c r="P29" s="384"/>
      <c r="Q29" s="384"/>
      <c r="R29" s="384"/>
      <c r="S29" s="388" t="e">
        <f>IF(VLOOKUP($AY$2,Data,39,FALSE)=0,"-",VLOOKUP($AY$2,Data,39,FALSE))</f>
        <v>#REF!</v>
      </c>
      <c r="T29" s="388"/>
      <c r="U29" s="388"/>
      <c r="V29" s="388"/>
      <c r="W29" s="388"/>
      <c r="X29" s="388"/>
      <c r="Y29" s="388"/>
      <c r="Z29" s="388"/>
      <c r="AA29" s="388"/>
      <c r="AB29" s="386" t="s">
        <v>29</v>
      </c>
      <c r="AC29" s="386"/>
      <c r="AD29" s="386"/>
      <c r="AE29" s="387"/>
      <c r="AF29" s="383" t="s">
        <v>13</v>
      </c>
      <c r="AG29" s="384"/>
      <c r="AH29" s="384"/>
      <c r="AI29" s="384"/>
      <c r="AJ29" s="388" t="e">
        <f>IF(VLOOKUP($AY$2,Data,36,FALSE)=0,"-",VLOOKUP($AY$2,Data,36,FALSE))</f>
        <v>#REF!</v>
      </c>
      <c r="AK29" s="388"/>
      <c r="AL29" s="388"/>
      <c r="AM29" s="388"/>
      <c r="AN29" s="388"/>
      <c r="AO29" s="388"/>
      <c r="AP29" s="388"/>
      <c r="AQ29" s="388"/>
      <c r="AR29" s="388"/>
      <c r="AS29" s="386" t="s">
        <v>30</v>
      </c>
      <c r="AT29" s="386"/>
      <c r="AU29" s="386"/>
      <c r="AV29" s="387"/>
    </row>
    <row r="30" spans="2:48" ht="24.75" customHeight="1">
      <c r="B30" s="374" t="s">
        <v>18</v>
      </c>
      <c r="C30" s="375"/>
      <c r="D30" s="375"/>
      <c r="E30" s="375"/>
      <c r="F30" s="375"/>
      <c r="G30" s="375"/>
      <c r="H30" s="375"/>
      <c r="I30" s="375"/>
      <c r="J30" s="375"/>
      <c r="K30" s="375"/>
      <c r="L30" s="375"/>
      <c r="M30" s="375"/>
      <c r="N30" s="376"/>
      <c r="O30" s="366" t="s">
        <v>12</v>
      </c>
      <c r="P30" s="367"/>
      <c r="Q30" s="367"/>
      <c r="R30" s="367"/>
      <c r="S30" s="407" t="e">
        <f>IF(VLOOKUP($AY$2,Data,40,FALSE)=0,"-",VLOOKUP($AY$2,Data,40,FALSE))</f>
        <v>#REF!</v>
      </c>
      <c r="T30" s="407"/>
      <c r="U30" s="407"/>
      <c r="V30" s="407"/>
      <c r="W30" s="407"/>
      <c r="X30" s="407"/>
      <c r="Y30" s="407"/>
      <c r="Z30" s="407"/>
      <c r="AA30" s="407"/>
      <c r="AB30" s="364" t="s">
        <v>29</v>
      </c>
      <c r="AC30" s="364"/>
      <c r="AD30" s="364"/>
      <c r="AE30" s="365"/>
      <c r="AF30" s="366" t="s">
        <v>13</v>
      </c>
      <c r="AG30" s="367"/>
      <c r="AH30" s="367"/>
      <c r="AI30" s="367"/>
      <c r="AJ30" s="407" t="e">
        <f>IF(VLOOKUP($AY$2,Data,37,FALSE)=0,"-",VLOOKUP($AY$2,Data,37,FALSE))</f>
        <v>#REF!</v>
      </c>
      <c r="AK30" s="407"/>
      <c r="AL30" s="407"/>
      <c r="AM30" s="407"/>
      <c r="AN30" s="407"/>
      <c r="AO30" s="407"/>
      <c r="AP30" s="407"/>
      <c r="AQ30" s="407"/>
      <c r="AR30" s="407"/>
      <c r="AS30" s="364" t="s">
        <v>30</v>
      </c>
      <c r="AT30" s="364"/>
      <c r="AU30" s="364"/>
      <c r="AV30" s="365"/>
    </row>
    <row r="31" spans="2:48" ht="33.75" customHeight="1">
      <c r="B31" s="374" t="s">
        <v>16</v>
      </c>
      <c r="C31" s="375"/>
      <c r="D31" s="375"/>
      <c r="E31" s="375"/>
      <c r="F31" s="375"/>
      <c r="G31" s="375"/>
      <c r="H31" s="375"/>
      <c r="I31" s="375"/>
      <c r="J31" s="375"/>
      <c r="K31" s="375"/>
      <c r="L31" s="375"/>
      <c r="M31" s="375"/>
      <c r="N31" s="376"/>
      <c r="O31" s="482" t="e">
        <f>IF(VLOOKUP($AY$2,Data,41,FALSE)=0,"-",VLOOKUP($AY$2,Data,41,FALSE))</f>
        <v>#REF!</v>
      </c>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row>
    <row r="32" spans="2:48" ht="21.75" customHeight="1">
      <c r="B32" s="380" t="s">
        <v>8</v>
      </c>
      <c r="C32" s="381"/>
      <c r="D32" s="381"/>
      <c r="E32" s="381"/>
      <c r="F32" s="381"/>
      <c r="G32" s="381"/>
      <c r="H32" s="381"/>
      <c r="I32" s="381"/>
      <c r="J32" s="381"/>
      <c r="K32" s="381"/>
      <c r="L32" s="381"/>
      <c r="M32" s="381"/>
      <c r="N32" s="382"/>
      <c r="O32" s="482" t="e">
        <f>IF(VLOOKUP($AY$2,Data,42,FALSE)=0,"-",VLOOKUP($AY$2,Data,42,FALSE))</f>
        <v>#REF!</v>
      </c>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4"/>
    </row>
    <row r="33" spans="2:48" ht="18" customHeight="1">
      <c r="B33" s="335" t="s">
        <v>2</v>
      </c>
      <c r="C33" s="369"/>
      <c r="D33" s="369"/>
      <c r="E33" s="369"/>
      <c r="F33" s="369"/>
      <c r="G33" s="369"/>
      <c r="H33" s="369"/>
      <c r="I33" s="369"/>
      <c r="J33" s="369"/>
      <c r="K33" s="369"/>
      <c r="L33" s="369"/>
      <c r="M33" s="369"/>
      <c r="N33" s="370"/>
      <c r="O33" s="341" t="s">
        <v>27</v>
      </c>
      <c r="P33" s="342"/>
      <c r="Q33" s="342"/>
      <c r="R33" s="342"/>
      <c r="S33" s="342"/>
      <c r="T33" s="342"/>
      <c r="U33" s="342"/>
      <c r="V33" s="343"/>
      <c r="W33" s="478" t="e">
        <f>VLOOKUP($AY$2,Data,43,FALSE)</f>
        <v>#REF!</v>
      </c>
      <c r="X33" s="479"/>
      <c r="Y33" s="479"/>
      <c r="Z33" s="479"/>
      <c r="AA33" s="479"/>
      <c r="AB33" s="479"/>
      <c r="AC33" s="479"/>
      <c r="AD33" s="479"/>
      <c r="AE33" s="480"/>
      <c r="AF33" s="344" t="s">
        <v>28</v>
      </c>
      <c r="AG33" s="342"/>
      <c r="AH33" s="342"/>
      <c r="AI33" s="342"/>
      <c r="AJ33" s="342"/>
      <c r="AK33" s="342"/>
      <c r="AL33" s="342"/>
      <c r="AM33" s="343"/>
      <c r="AN33" s="478" t="e">
        <f>VLOOKUP($AY$2,Data,44,FALSE)</f>
        <v>#REF!</v>
      </c>
      <c r="AO33" s="479"/>
      <c r="AP33" s="479"/>
      <c r="AQ33" s="479"/>
      <c r="AR33" s="479"/>
      <c r="AS33" s="479"/>
      <c r="AT33" s="479"/>
      <c r="AU33" s="479"/>
      <c r="AV33" s="481"/>
    </row>
    <row r="34" spans="2:48" ht="18" customHeight="1">
      <c r="B34" s="371"/>
      <c r="C34" s="372"/>
      <c r="D34" s="372"/>
      <c r="E34" s="372"/>
      <c r="F34" s="372"/>
      <c r="G34" s="372"/>
      <c r="H34" s="372"/>
      <c r="I34" s="372"/>
      <c r="J34" s="372"/>
      <c r="K34" s="372"/>
      <c r="L34" s="372"/>
      <c r="M34" s="372"/>
      <c r="N34" s="373"/>
      <c r="O34" s="345" t="s">
        <v>0</v>
      </c>
      <c r="P34" s="346"/>
      <c r="Q34" s="346"/>
      <c r="R34" s="346"/>
      <c r="S34" s="346"/>
      <c r="T34" s="346"/>
      <c r="U34" s="346"/>
      <c r="V34" s="347"/>
      <c r="W34" s="485" t="e">
        <f>VLOOKUP($AY$2,Data,45,FALSE)</f>
        <v>#REF!</v>
      </c>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 customHeight="1">
      <c r="B35" s="335" t="s">
        <v>3</v>
      </c>
      <c r="C35" s="336"/>
      <c r="D35" s="336"/>
      <c r="E35" s="336"/>
      <c r="F35" s="336"/>
      <c r="G35" s="336"/>
      <c r="H35" s="336"/>
      <c r="I35" s="336"/>
      <c r="J35" s="336"/>
      <c r="K35" s="336"/>
      <c r="L35" s="336"/>
      <c r="M35" s="336"/>
      <c r="N35" s="337"/>
      <c r="O35" s="341" t="s">
        <v>27</v>
      </c>
      <c r="P35" s="342"/>
      <c r="Q35" s="342"/>
      <c r="R35" s="342"/>
      <c r="S35" s="342"/>
      <c r="T35" s="342"/>
      <c r="U35" s="342"/>
      <c r="V35" s="343"/>
      <c r="W35" s="478" t="e">
        <f>VLOOKUP($AY$2,Data,46,FALSE)</f>
        <v>#REF!</v>
      </c>
      <c r="X35" s="479"/>
      <c r="Y35" s="479"/>
      <c r="Z35" s="479"/>
      <c r="AA35" s="479"/>
      <c r="AB35" s="479"/>
      <c r="AC35" s="479"/>
      <c r="AD35" s="479"/>
      <c r="AE35" s="480"/>
      <c r="AF35" s="344" t="s">
        <v>28</v>
      </c>
      <c r="AG35" s="342"/>
      <c r="AH35" s="342"/>
      <c r="AI35" s="342"/>
      <c r="AJ35" s="342"/>
      <c r="AK35" s="342"/>
      <c r="AL35" s="342"/>
      <c r="AM35" s="343"/>
      <c r="AN35" s="478" t="e">
        <f>VLOOKUP($AY$2,Data,47,FALSE)</f>
        <v>#REF!</v>
      </c>
      <c r="AO35" s="479"/>
      <c r="AP35" s="479"/>
      <c r="AQ35" s="479"/>
      <c r="AR35" s="479"/>
      <c r="AS35" s="479"/>
      <c r="AT35" s="479"/>
      <c r="AU35" s="479"/>
      <c r="AV35" s="481"/>
    </row>
    <row r="36" spans="2:48" ht="18" customHeight="1">
      <c r="B36" s="338"/>
      <c r="C36" s="339"/>
      <c r="D36" s="339"/>
      <c r="E36" s="339"/>
      <c r="F36" s="339"/>
      <c r="G36" s="339"/>
      <c r="H36" s="339"/>
      <c r="I36" s="339"/>
      <c r="J36" s="339"/>
      <c r="K36" s="339"/>
      <c r="L36" s="339"/>
      <c r="M36" s="339"/>
      <c r="N36" s="340"/>
      <c r="O36" s="345" t="s">
        <v>0</v>
      </c>
      <c r="P36" s="346"/>
      <c r="Q36" s="346"/>
      <c r="R36" s="346"/>
      <c r="S36" s="346"/>
      <c r="T36" s="346"/>
      <c r="U36" s="346"/>
      <c r="V36" s="347"/>
      <c r="W36" s="485" t="e">
        <f>VLOOKUP($AY$2,Data,48,FALSE)</f>
        <v>#REF!</v>
      </c>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 customHeight="1">
      <c r="B37" s="351" t="s">
        <v>1</v>
      </c>
      <c r="C37" s="336"/>
      <c r="D37" s="336"/>
      <c r="E37" s="336"/>
      <c r="F37" s="336"/>
      <c r="G37" s="336"/>
      <c r="H37" s="336"/>
      <c r="I37" s="336"/>
      <c r="J37" s="336"/>
      <c r="K37" s="336"/>
      <c r="L37" s="336"/>
      <c r="M37" s="336"/>
      <c r="N37" s="337"/>
      <c r="O37" s="488" t="e">
        <f>VLOOKUP($AY$2,Data,49,FALSE)</f>
        <v>#REF!</v>
      </c>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90"/>
    </row>
    <row r="38" spans="2:48" ht="18" customHeight="1">
      <c r="B38" s="352"/>
      <c r="C38" s="353"/>
      <c r="D38" s="353"/>
      <c r="E38" s="353"/>
      <c r="F38" s="353"/>
      <c r="G38" s="353"/>
      <c r="H38" s="353"/>
      <c r="I38" s="353"/>
      <c r="J38" s="353"/>
      <c r="K38" s="353"/>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60"/>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3"/>
    </row>
    <row r="41" spans="2:48" ht="18" customHeight="1">
      <c r="B41" s="352"/>
      <c r="C41" s="353"/>
      <c r="D41" s="353"/>
      <c r="E41" s="353"/>
      <c r="F41" s="353"/>
      <c r="G41" s="353"/>
      <c r="H41" s="353"/>
      <c r="I41" s="353"/>
      <c r="J41" s="353"/>
      <c r="K41" s="353"/>
      <c r="L41" s="353"/>
      <c r="M41" s="353"/>
      <c r="N41" s="354"/>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2"/>
    </row>
    <row r="42" spans="2:48" ht="18" customHeight="1">
      <c r="B42" s="333" t="s">
        <v>20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row>
    <row r="43" spans="2:48" ht="18" customHeight="1">
      <c r="B43" s="334" t="s">
        <v>48</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sheetData>
  <sheetProtection/>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F25:AI25"/>
    <mergeCell ref="O13:AV14"/>
    <mergeCell ref="AB15:AE15"/>
    <mergeCell ref="H15:N15"/>
    <mergeCell ref="AS15:AV15"/>
    <mergeCell ref="S15:AA15"/>
    <mergeCell ref="O15:R15"/>
    <mergeCell ref="AJ15:AR15"/>
    <mergeCell ref="AS16:AV16"/>
    <mergeCell ref="AJ25:AR25"/>
    <mergeCell ref="AF26:AI26"/>
    <mergeCell ref="AS21:AV21"/>
    <mergeCell ref="AJ21:AR21"/>
    <mergeCell ref="AJ24:AR24"/>
    <mergeCell ref="AF21:AI21"/>
    <mergeCell ref="AS26:AV26"/>
    <mergeCell ref="AS25:AV25"/>
    <mergeCell ref="AS24:AV24"/>
    <mergeCell ref="AF24:AI24"/>
    <mergeCell ref="B43:AV43"/>
    <mergeCell ref="W34:AV34"/>
    <mergeCell ref="B33:N34"/>
    <mergeCell ref="B42:AV42"/>
    <mergeCell ref="B35:N36"/>
    <mergeCell ref="W36:AV36"/>
    <mergeCell ref="O37:AV37"/>
    <mergeCell ref="O38:AV38"/>
    <mergeCell ref="O34:V34"/>
    <mergeCell ref="O35:V35"/>
    <mergeCell ref="B32:N32"/>
    <mergeCell ref="O32:AV32"/>
    <mergeCell ref="AB30:AE30"/>
    <mergeCell ref="AJ29:AR29"/>
    <mergeCell ref="AF30:AI30"/>
    <mergeCell ref="AJ30:AR30"/>
    <mergeCell ref="B31:N31"/>
    <mergeCell ref="B29:N29"/>
    <mergeCell ref="AS29:AV29"/>
    <mergeCell ref="AB29:AE29"/>
    <mergeCell ref="H25:N25"/>
    <mergeCell ref="B27:N27"/>
    <mergeCell ref="B24:G26"/>
    <mergeCell ref="B28:N28"/>
    <mergeCell ref="B30:N30"/>
    <mergeCell ref="AS30:AV30"/>
    <mergeCell ref="O31:AV31"/>
    <mergeCell ref="AF27:AI27"/>
    <mergeCell ref="AJ28:AR28"/>
    <mergeCell ref="AF28:AI28"/>
    <mergeCell ref="AJ27:AR27"/>
    <mergeCell ref="O28:R28"/>
    <mergeCell ref="AB27:AE27"/>
    <mergeCell ref="O9:AV10"/>
    <mergeCell ref="AF15:AI15"/>
    <mergeCell ref="AS17:AV17"/>
    <mergeCell ref="AF16:AI16"/>
    <mergeCell ref="AF17:AI17"/>
    <mergeCell ref="O24:R24"/>
    <mergeCell ref="O25:R25"/>
    <mergeCell ref="O27:R27"/>
    <mergeCell ref="AB28:AE28"/>
    <mergeCell ref="S28:AA28"/>
    <mergeCell ref="S25:AA25"/>
    <mergeCell ref="AB25:AE25"/>
    <mergeCell ref="O39:AV39"/>
    <mergeCell ref="O36:V36"/>
    <mergeCell ref="O33:V33"/>
    <mergeCell ref="W33:AE33"/>
    <mergeCell ref="AN33:AV33"/>
    <mergeCell ref="W35:AE35"/>
    <mergeCell ref="AN35:AV35"/>
    <mergeCell ref="AF35:AM35"/>
    <mergeCell ref="B6:N6"/>
    <mergeCell ref="H19:N19"/>
    <mergeCell ref="H18:N18"/>
    <mergeCell ref="B9:N10"/>
    <mergeCell ref="B13:N14"/>
    <mergeCell ref="H16:N16"/>
    <mergeCell ref="B15:G20"/>
    <mergeCell ref="O19:R19"/>
    <mergeCell ref="AB17:AE17"/>
    <mergeCell ref="O16:R16"/>
    <mergeCell ref="O17:R17"/>
    <mergeCell ref="AB18:AE18"/>
    <mergeCell ref="T17:Z17"/>
    <mergeCell ref="AB19:AE19"/>
    <mergeCell ref="AJ18:AR18"/>
    <mergeCell ref="AF19:AI19"/>
    <mergeCell ref="AS18:AV18"/>
    <mergeCell ref="AJ20:AR20"/>
    <mergeCell ref="AJ19:AR19"/>
    <mergeCell ref="AS19:AV19"/>
    <mergeCell ref="AS20:AV20"/>
    <mergeCell ref="AF20:AI20"/>
    <mergeCell ref="AF18:AI18"/>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theme="0" tint="-0.1499900072813034"/>
  </sheetPr>
  <dimension ref="A1:AH46"/>
  <sheetViews>
    <sheetView showGridLines="0" view="pageBreakPreview" zoomScale="85" zoomScaleNormal="85" zoomScaleSheetLayoutView="85" zoomScalePageLayoutView="0" workbookViewId="0" topLeftCell="A1">
      <selection activeCell="B19" sqref="B19"/>
    </sheetView>
  </sheetViews>
  <sheetFormatPr defaultColWidth="9.00390625" defaultRowHeight="13.5"/>
  <cols>
    <col min="1" max="1" width="7.625" style="39" customWidth="1"/>
    <col min="2" max="2" width="15.50390625" style="40" customWidth="1"/>
    <col min="3" max="3" width="29.25390625" style="41" bestFit="1" customWidth="1"/>
    <col min="4" max="4" width="23.00390625" style="40" bestFit="1" customWidth="1"/>
    <col min="5" max="5" width="25.50390625" style="40" bestFit="1" customWidth="1"/>
    <col min="6" max="6" width="8.50390625" style="40" bestFit="1" customWidth="1"/>
    <col min="7" max="7" width="7.50390625" style="40" bestFit="1" customWidth="1"/>
    <col min="8" max="8" width="17.625" style="40" bestFit="1" customWidth="1"/>
    <col min="9" max="9" width="31.625" style="41" bestFit="1" customWidth="1"/>
    <col min="10" max="10" width="27.50390625" style="39" bestFit="1" customWidth="1"/>
    <col min="11" max="11" width="34.75390625" style="40" customWidth="1"/>
    <col min="12" max="12" width="13.875" style="40" customWidth="1"/>
    <col min="13" max="13" width="10.50390625" style="40" customWidth="1"/>
    <col min="14" max="14" width="10.625" style="40" bestFit="1" customWidth="1"/>
    <col min="15" max="15" width="13.875" style="40" bestFit="1" customWidth="1"/>
    <col min="16" max="17" width="9.25390625" style="40" bestFit="1" customWidth="1"/>
    <col min="18" max="18" width="17.125" style="40" bestFit="1" customWidth="1"/>
    <col min="19" max="19" width="13.375" style="40" bestFit="1" customWidth="1"/>
    <col min="20" max="20" width="13.375" style="40" customWidth="1"/>
    <col min="21" max="21" width="15.50390625" style="40" customWidth="1"/>
    <col min="22" max="22" width="49.25390625" style="40" bestFit="1" customWidth="1"/>
    <col min="23" max="34" width="12.25390625" style="41" customWidth="1"/>
    <col min="35" max="16384" width="9.00390625" style="41" customWidth="1"/>
  </cols>
  <sheetData>
    <row r="1" spans="1:23" ht="75.75" customHeight="1">
      <c r="A1" s="38" t="s">
        <v>130</v>
      </c>
      <c r="B1" s="39"/>
      <c r="C1" s="39"/>
      <c r="D1" s="39"/>
      <c r="E1" s="39"/>
      <c r="F1" s="39"/>
      <c r="G1" s="39"/>
      <c r="H1" s="39"/>
      <c r="I1" s="40"/>
      <c r="J1" s="40"/>
      <c r="U1" s="255" t="s">
        <v>201</v>
      </c>
      <c r="V1" s="255"/>
      <c r="W1" s="40"/>
    </row>
    <row r="2" spans="1:34" s="44" customFormat="1" ht="24.75" customHeight="1">
      <c r="A2" s="42">
        <v>1</v>
      </c>
      <c r="B2" s="42">
        <v>2</v>
      </c>
      <c r="C2" s="42">
        <v>3</v>
      </c>
      <c r="D2" s="42">
        <v>4</v>
      </c>
      <c r="E2" s="42">
        <v>5</v>
      </c>
      <c r="F2" s="42">
        <v>6</v>
      </c>
      <c r="G2" s="42">
        <v>7</v>
      </c>
      <c r="H2" s="42">
        <v>8</v>
      </c>
      <c r="I2" s="42">
        <v>11</v>
      </c>
      <c r="J2" s="42">
        <v>13</v>
      </c>
      <c r="K2" s="76">
        <f aca="true" t="shared" si="0" ref="K2:AH2">J2+1</f>
        <v>14</v>
      </c>
      <c r="L2" s="43">
        <f t="shared" si="0"/>
        <v>15</v>
      </c>
      <c r="M2" s="43">
        <f t="shared" si="0"/>
        <v>16</v>
      </c>
      <c r="N2" s="43">
        <f t="shared" si="0"/>
        <v>17</v>
      </c>
      <c r="O2" s="43">
        <f t="shared" si="0"/>
        <v>18</v>
      </c>
      <c r="P2" s="43">
        <f t="shared" si="0"/>
        <v>19</v>
      </c>
      <c r="Q2" s="43">
        <f t="shared" si="0"/>
        <v>20</v>
      </c>
      <c r="R2" s="43">
        <f t="shared" si="0"/>
        <v>21</v>
      </c>
      <c r="S2" s="43">
        <f t="shared" si="0"/>
        <v>22</v>
      </c>
      <c r="T2" s="43">
        <f t="shared" si="0"/>
        <v>23</v>
      </c>
      <c r="U2" s="43">
        <f t="shared" si="0"/>
        <v>24</v>
      </c>
      <c r="V2" s="43">
        <f t="shared" si="0"/>
        <v>25</v>
      </c>
      <c r="W2" s="43">
        <f t="shared" si="0"/>
        <v>26</v>
      </c>
      <c r="X2" s="43">
        <f t="shared" si="0"/>
        <v>27</v>
      </c>
      <c r="Y2" s="43">
        <f t="shared" si="0"/>
        <v>28</v>
      </c>
      <c r="Z2" s="43">
        <f t="shared" si="0"/>
        <v>29</v>
      </c>
      <c r="AA2" s="43">
        <f t="shared" si="0"/>
        <v>30</v>
      </c>
      <c r="AB2" s="43">
        <f t="shared" si="0"/>
        <v>31</v>
      </c>
      <c r="AC2" s="43">
        <f t="shared" si="0"/>
        <v>32</v>
      </c>
      <c r="AD2" s="43">
        <f t="shared" si="0"/>
        <v>33</v>
      </c>
      <c r="AE2" s="43">
        <f t="shared" si="0"/>
        <v>34</v>
      </c>
      <c r="AF2" s="43">
        <f t="shared" si="0"/>
        <v>35</v>
      </c>
      <c r="AG2" s="43">
        <f t="shared" si="0"/>
        <v>36</v>
      </c>
      <c r="AH2" s="43">
        <f t="shared" si="0"/>
        <v>37</v>
      </c>
    </row>
    <row r="3" spans="1:34" s="46" customFormat="1" ht="22.5" customHeight="1">
      <c r="A3" s="256" t="s">
        <v>131</v>
      </c>
      <c r="B3" s="257" t="s">
        <v>132</v>
      </c>
      <c r="C3" s="259" t="s">
        <v>133</v>
      </c>
      <c r="D3" s="260"/>
      <c r="E3" s="261" t="s">
        <v>134</v>
      </c>
      <c r="F3" s="262" t="s">
        <v>135</v>
      </c>
      <c r="G3" s="262"/>
      <c r="H3" s="262"/>
      <c r="I3" s="261" t="s">
        <v>110</v>
      </c>
      <c r="J3" s="263" t="s">
        <v>136</v>
      </c>
      <c r="K3" s="265" t="s">
        <v>194</v>
      </c>
      <c r="L3" s="267" t="s">
        <v>137</v>
      </c>
      <c r="M3" s="261" t="s">
        <v>138</v>
      </c>
      <c r="N3" s="262"/>
      <c r="O3" s="262"/>
      <c r="P3" s="265" t="s">
        <v>174</v>
      </c>
      <c r="Q3" s="265" t="s">
        <v>173</v>
      </c>
      <c r="R3" s="265" t="s">
        <v>139</v>
      </c>
      <c r="S3" s="265" t="s">
        <v>140</v>
      </c>
      <c r="T3" s="265" t="s">
        <v>184</v>
      </c>
      <c r="U3" s="265" t="s">
        <v>196</v>
      </c>
      <c r="V3" s="261" t="s">
        <v>1</v>
      </c>
      <c r="W3" s="45"/>
      <c r="X3" s="45"/>
      <c r="Y3" s="45"/>
      <c r="Z3" s="45"/>
      <c r="AA3" s="45"/>
      <c r="AB3" s="45"/>
      <c r="AC3" s="45"/>
      <c r="AD3" s="45"/>
      <c r="AE3" s="45"/>
      <c r="AF3" s="45"/>
      <c r="AG3" s="45"/>
      <c r="AH3" s="45"/>
    </row>
    <row r="4" spans="1:34" s="46" customFormat="1" ht="57" customHeight="1">
      <c r="A4" s="256"/>
      <c r="B4" s="258"/>
      <c r="C4" s="88" t="s">
        <v>141</v>
      </c>
      <c r="D4" s="47" t="s">
        <v>142</v>
      </c>
      <c r="E4" s="262"/>
      <c r="F4" s="86" t="s">
        <v>143</v>
      </c>
      <c r="G4" s="86" t="s">
        <v>144</v>
      </c>
      <c r="H4" s="87" t="s">
        <v>145</v>
      </c>
      <c r="I4" s="261"/>
      <c r="J4" s="264"/>
      <c r="K4" s="266"/>
      <c r="L4" s="268"/>
      <c r="M4" s="86" t="s">
        <v>146</v>
      </c>
      <c r="N4" s="86" t="s">
        <v>147</v>
      </c>
      <c r="O4" s="86" t="s">
        <v>148</v>
      </c>
      <c r="P4" s="266"/>
      <c r="Q4" s="266"/>
      <c r="R4" s="266"/>
      <c r="S4" s="266"/>
      <c r="T4" s="266"/>
      <c r="U4" s="266"/>
      <c r="V4" s="262"/>
      <c r="W4" s="45" t="s">
        <v>149</v>
      </c>
      <c r="X4" s="45" t="s">
        <v>150</v>
      </c>
      <c r="Y4" s="45" t="s">
        <v>151</v>
      </c>
      <c r="Z4" s="45" t="s">
        <v>152</v>
      </c>
      <c r="AA4" s="45" t="s">
        <v>153</v>
      </c>
      <c r="AB4" s="45" t="s">
        <v>154</v>
      </c>
      <c r="AC4" s="45" t="s">
        <v>155</v>
      </c>
      <c r="AD4" s="45" t="s">
        <v>156</v>
      </c>
      <c r="AE4" s="45" t="s">
        <v>157</v>
      </c>
      <c r="AF4" s="45" t="s">
        <v>158</v>
      </c>
      <c r="AG4" s="45" t="s">
        <v>159</v>
      </c>
      <c r="AH4" s="45" t="s">
        <v>160</v>
      </c>
    </row>
    <row r="5" spans="1:34" ht="23.25" customHeight="1">
      <c r="A5" s="79" t="s">
        <v>161</v>
      </c>
      <c r="B5" s="68">
        <v>42826</v>
      </c>
      <c r="C5" s="69" t="s">
        <v>162</v>
      </c>
      <c r="D5" s="69" t="s">
        <v>163</v>
      </c>
      <c r="E5" s="52" t="s">
        <v>164</v>
      </c>
      <c r="F5" s="80" t="s">
        <v>165</v>
      </c>
      <c r="G5" s="70" t="s">
        <v>166</v>
      </c>
      <c r="H5" s="70" t="s">
        <v>167</v>
      </c>
      <c r="I5" s="71" t="s">
        <v>181</v>
      </c>
      <c r="J5" s="74" t="s">
        <v>168</v>
      </c>
      <c r="K5" s="81"/>
      <c r="L5" s="82" t="s">
        <v>21</v>
      </c>
      <c r="M5" s="70" t="s">
        <v>17</v>
      </c>
      <c r="N5" s="70" t="s">
        <v>86</v>
      </c>
      <c r="O5" s="70" t="s">
        <v>169</v>
      </c>
      <c r="P5" s="78" t="s">
        <v>185</v>
      </c>
      <c r="Q5" s="78" t="s">
        <v>170</v>
      </c>
      <c r="R5" s="78" t="s">
        <v>171</v>
      </c>
      <c r="S5" s="78" t="s">
        <v>172</v>
      </c>
      <c r="T5" s="78" t="s">
        <v>186</v>
      </c>
      <c r="U5" s="78" t="s">
        <v>179</v>
      </c>
      <c r="V5" s="83"/>
      <c r="W5" s="48"/>
      <c r="X5" s="48"/>
      <c r="Y5" s="48"/>
      <c r="Z5" s="48"/>
      <c r="AA5" s="48"/>
      <c r="AB5" s="48"/>
      <c r="AC5" s="48"/>
      <c r="AD5" s="48"/>
      <c r="AE5" s="48"/>
      <c r="AF5" s="48"/>
      <c r="AG5" s="49"/>
      <c r="AH5" s="49"/>
    </row>
    <row r="6" spans="1:34" ht="19.5" customHeight="1">
      <c r="A6" s="50">
        <v>1</v>
      </c>
      <c r="B6" s="68"/>
      <c r="C6" s="51"/>
      <c r="D6" s="51"/>
      <c r="E6" s="52"/>
      <c r="F6" s="53"/>
      <c r="G6" s="54"/>
      <c r="H6" s="54"/>
      <c r="I6" s="71" t="s">
        <v>182</v>
      </c>
      <c r="J6" s="74" t="s">
        <v>109</v>
      </c>
      <c r="K6" s="77"/>
      <c r="L6" s="75" t="s">
        <v>109</v>
      </c>
      <c r="M6" s="55"/>
      <c r="N6" s="54"/>
      <c r="O6" s="56"/>
      <c r="P6" s="57"/>
      <c r="Q6" s="57"/>
      <c r="R6" s="57"/>
      <c r="S6" s="57"/>
      <c r="T6" s="57"/>
      <c r="U6" s="78" t="s">
        <v>180</v>
      </c>
      <c r="V6" s="51"/>
      <c r="W6" s="58"/>
      <c r="X6" s="58"/>
      <c r="Y6" s="58"/>
      <c r="Z6" s="58"/>
      <c r="AA6" s="58"/>
      <c r="AB6" s="58"/>
      <c r="AC6" s="58"/>
      <c r="AD6" s="58"/>
      <c r="AE6" s="58"/>
      <c r="AF6" s="58"/>
      <c r="AG6" s="59"/>
      <c r="AH6" s="59"/>
    </row>
    <row r="7" spans="1:34" ht="19.5" customHeight="1">
      <c r="A7" s="50">
        <v>2</v>
      </c>
      <c r="B7" s="68"/>
      <c r="C7" s="60"/>
      <c r="D7" s="61"/>
      <c r="E7" s="52"/>
      <c r="F7" s="62"/>
      <c r="G7" s="54"/>
      <c r="H7" s="54"/>
      <c r="I7" s="71" t="s">
        <v>183</v>
      </c>
      <c r="J7" s="74" t="s">
        <v>109</v>
      </c>
      <c r="K7" s="77"/>
      <c r="L7" s="75" t="s">
        <v>109</v>
      </c>
      <c r="M7" s="55"/>
      <c r="N7" s="54"/>
      <c r="O7" s="56"/>
      <c r="P7" s="57"/>
      <c r="Q7" s="57"/>
      <c r="R7" s="57"/>
      <c r="S7" s="57"/>
      <c r="T7" s="57"/>
      <c r="U7" s="78" t="s">
        <v>109</v>
      </c>
      <c r="V7" s="60"/>
      <c r="W7" s="58"/>
      <c r="X7" s="58"/>
      <c r="Y7" s="58"/>
      <c r="Z7" s="58"/>
      <c r="AA7" s="58"/>
      <c r="AB7" s="58"/>
      <c r="AC7" s="58"/>
      <c r="AD7" s="58"/>
      <c r="AE7" s="58"/>
      <c r="AF7" s="58"/>
      <c r="AG7" s="59"/>
      <c r="AH7" s="59"/>
    </row>
    <row r="8" spans="1:34" ht="18.75" customHeight="1">
      <c r="A8" s="50">
        <v>3</v>
      </c>
      <c r="B8" s="65"/>
      <c r="C8" s="60"/>
      <c r="D8" s="60"/>
      <c r="E8" s="63"/>
      <c r="F8" s="54"/>
      <c r="G8" s="54"/>
      <c r="H8" s="54"/>
      <c r="I8" s="71" t="s">
        <v>109</v>
      </c>
      <c r="J8" s="74" t="s">
        <v>109</v>
      </c>
      <c r="K8" s="77"/>
      <c r="L8" s="75" t="s">
        <v>109</v>
      </c>
      <c r="M8" s="56"/>
      <c r="N8" s="54"/>
      <c r="O8" s="56"/>
      <c r="P8" s="57"/>
      <c r="Q8" s="57"/>
      <c r="R8" s="57"/>
      <c r="S8" s="57"/>
      <c r="T8" s="57"/>
      <c r="U8" s="78" t="s">
        <v>109</v>
      </c>
      <c r="V8" s="60"/>
      <c r="W8" s="58"/>
      <c r="X8" s="58"/>
      <c r="Y8" s="58"/>
      <c r="Z8" s="58"/>
      <c r="AA8" s="58"/>
      <c r="AB8" s="58"/>
      <c r="AC8" s="58"/>
      <c r="AD8" s="58"/>
      <c r="AE8" s="58"/>
      <c r="AF8" s="58"/>
      <c r="AG8" s="59"/>
      <c r="AH8" s="59"/>
    </row>
    <row r="9" spans="1:34" ht="18.75" customHeight="1">
      <c r="A9" s="50">
        <v>4</v>
      </c>
      <c r="B9" s="65"/>
      <c r="C9" s="60"/>
      <c r="D9" s="60"/>
      <c r="E9" s="64"/>
      <c r="F9" s="54"/>
      <c r="G9" s="54"/>
      <c r="H9" s="54"/>
      <c r="I9" s="71" t="s">
        <v>109</v>
      </c>
      <c r="J9" s="74" t="s">
        <v>109</v>
      </c>
      <c r="K9" s="77"/>
      <c r="L9" s="75" t="s">
        <v>109</v>
      </c>
      <c r="M9" s="56"/>
      <c r="N9" s="54"/>
      <c r="O9" s="56"/>
      <c r="P9" s="57"/>
      <c r="Q9" s="57"/>
      <c r="R9" s="57"/>
      <c r="S9" s="57"/>
      <c r="T9" s="57"/>
      <c r="U9" s="78" t="s">
        <v>109</v>
      </c>
      <c r="V9" s="60"/>
      <c r="W9" s="58"/>
      <c r="X9" s="58"/>
      <c r="Y9" s="58"/>
      <c r="Z9" s="58"/>
      <c r="AA9" s="58"/>
      <c r="AB9" s="58"/>
      <c r="AC9" s="58"/>
      <c r="AD9" s="58"/>
      <c r="AE9" s="58"/>
      <c r="AF9" s="58"/>
      <c r="AG9" s="59"/>
      <c r="AH9" s="59"/>
    </row>
    <row r="10" spans="1:34" ht="18.75" customHeight="1">
      <c r="A10" s="50">
        <v>5</v>
      </c>
      <c r="B10" s="65"/>
      <c r="C10" s="54"/>
      <c r="D10" s="54"/>
      <c r="E10" s="64"/>
      <c r="F10" s="54"/>
      <c r="G10" s="54"/>
      <c r="H10" s="54"/>
      <c r="I10" s="71" t="s">
        <v>109</v>
      </c>
      <c r="J10" s="74" t="s">
        <v>109</v>
      </c>
      <c r="K10" s="77"/>
      <c r="L10" s="75" t="s">
        <v>109</v>
      </c>
      <c r="M10" s="56"/>
      <c r="N10" s="54"/>
      <c r="O10" s="56"/>
      <c r="P10" s="57"/>
      <c r="Q10" s="57"/>
      <c r="R10" s="57"/>
      <c r="S10" s="57"/>
      <c r="T10" s="57"/>
      <c r="U10" s="78" t="s">
        <v>109</v>
      </c>
      <c r="V10" s="54"/>
      <c r="W10" s="58"/>
      <c r="X10" s="58"/>
      <c r="Y10" s="58"/>
      <c r="Z10" s="58"/>
      <c r="AA10" s="58"/>
      <c r="AB10" s="58"/>
      <c r="AC10" s="58"/>
      <c r="AD10" s="58"/>
      <c r="AE10" s="58"/>
      <c r="AF10" s="58"/>
      <c r="AG10" s="59"/>
      <c r="AH10" s="59"/>
    </row>
    <row r="11" spans="1:34" ht="18.75" customHeight="1">
      <c r="A11" s="50">
        <v>6</v>
      </c>
      <c r="B11" s="65"/>
      <c r="C11" s="54"/>
      <c r="D11" s="54"/>
      <c r="E11" s="64"/>
      <c r="F11" s="54"/>
      <c r="G11" s="54"/>
      <c r="H11" s="54"/>
      <c r="I11" s="71" t="s">
        <v>109</v>
      </c>
      <c r="J11" s="74" t="s">
        <v>109</v>
      </c>
      <c r="K11" s="77"/>
      <c r="L11" s="75" t="s">
        <v>109</v>
      </c>
      <c r="M11" s="56"/>
      <c r="N11" s="54"/>
      <c r="O11" s="56"/>
      <c r="P11" s="57"/>
      <c r="Q11" s="57"/>
      <c r="R11" s="57"/>
      <c r="S11" s="57"/>
      <c r="T11" s="57"/>
      <c r="U11" s="78" t="s">
        <v>109</v>
      </c>
      <c r="V11" s="54"/>
      <c r="W11" s="58"/>
      <c r="X11" s="58"/>
      <c r="Y11" s="58"/>
      <c r="Z11" s="58"/>
      <c r="AA11" s="58"/>
      <c r="AB11" s="58"/>
      <c r="AC11" s="58"/>
      <c r="AD11" s="58"/>
      <c r="AE11" s="58"/>
      <c r="AF11" s="58"/>
      <c r="AG11" s="59"/>
      <c r="AH11" s="59"/>
    </row>
    <row r="12" spans="1:34" ht="18.75" customHeight="1">
      <c r="A12" s="50">
        <v>7</v>
      </c>
      <c r="B12" s="65"/>
      <c r="C12" s="54"/>
      <c r="D12" s="54"/>
      <c r="E12" s="64"/>
      <c r="F12" s="54"/>
      <c r="G12" s="54"/>
      <c r="H12" s="54"/>
      <c r="I12" s="71" t="s">
        <v>109</v>
      </c>
      <c r="J12" s="74" t="s">
        <v>109</v>
      </c>
      <c r="K12" s="77"/>
      <c r="L12" s="75" t="s">
        <v>109</v>
      </c>
      <c r="M12" s="56"/>
      <c r="N12" s="54"/>
      <c r="O12" s="56"/>
      <c r="P12" s="57"/>
      <c r="Q12" s="57"/>
      <c r="R12" s="57"/>
      <c r="S12" s="57"/>
      <c r="T12" s="57"/>
      <c r="U12" s="78" t="s">
        <v>109</v>
      </c>
      <c r="V12" s="54"/>
      <c r="W12" s="58"/>
      <c r="X12" s="58"/>
      <c r="Y12" s="58"/>
      <c r="Z12" s="58"/>
      <c r="AA12" s="58"/>
      <c r="AB12" s="58"/>
      <c r="AC12" s="58"/>
      <c r="AD12" s="58"/>
      <c r="AE12" s="58"/>
      <c r="AF12" s="58"/>
      <c r="AG12" s="59"/>
      <c r="AH12" s="59"/>
    </row>
    <row r="13" spans="1:34" ht="18.75" customHeight="1">
      <c r="A13" s="50">
        <v>8</v>
      </c>
      <c r="B13" s="65"/>
      <c r="C13" s="54"/>
      <c r="D13" s="54"/>
      <c r="E13" s="64"/>
      <c r="F13" s="54"/>
      <c r="G13" s="54"/>
      <c r="H13" s="54"/>
      <c r="I13" s="71" t="s">
        <v>109</v>
      </c>
      <c r="J13" s="74" t="s">
        <v>109</v>
      </c>
      <c r="K13" s="77"/>
      <c r="L13" s="75" t="s">
        <v>109</v>
      </c>
      <c r="M13" s="56"/>
      <c r="N13" s="54"/>
      <c r="O13" s="56"/>
      <c r="P13" s="57"/>
      <c r="Q13" s="57"/>
      <c r="R13" s="57"/>
      <c r="S13" s="57"/>
      <c r="T13" s="57"/>
      <c r="U13" s="78" t="s">
        <v>109</v>
      </c>
      <c r="V13" s="54"/>
      <c r="W13" s="58"/>
      <c r="X13" s="58"/>
      <c r="Y13" s="58"/>
      <c r="Z13" s="58"/>
      <c r="AA13" s="58"/>
      <c r="AB13" s="58"/>
      <c r="AC13" s="58"/>
      <c r="AD13" s="58"/>
      <c r="AE13" s="58"/>
      <c r="AF13" s="58"/>
      <c r="AG13" s="59"/>
      <c r="AH13" s="59"/>
    </row>
    <row r="14" spans="1:34" ht="18.75" customHeight="1">
      <c r="A14" s="50">
        <v>9</v>
      </c>
      <c r="B14" s="65"/>
      <c r="C14" s="54"/>
      <c r="D14" s="54"/>
      <c r="E14" s="64"/>
      <c r="F14" s="54"/>
      <c r="G14" s="54"/>
      <c r="H14" s="54"/>
      <c r="I14" s="71" t="s">
        <v>109</v>
      </c>
      <c r="J14" s="74" t="s">
        <v>109</v>
      </c>
      <c r="K14" s="77"/>
      <c r="L14" s="75" t="s">
        <v>109</v>
      </c>
      <c r="M14" s="56"/>
      <c r="N14" s="54"/>
      <c r="O14" s="56"/>
      <c r="P14" s="57"/>
      <c r="Q14" s="57"/>
      <c r="R14" s="57"/>
      <c r="S14" s="57"/>
      <c r="T14" s="57"/>
      <c r="U14" s="78" t="s">
        <v>109</v>
      </c>
      <c r="V14" s="54"/>
      <c r="W14" s="58"/>
      <c r="X14" s="58"/>
      <c r="Y14" s="58"/>
      <c r="Z14" s="58"/>
      <c r="AA14" s="58"/>
      <c r="AB14" s="58"/>
      <c r="AC14" s="58"/>
      <c r="AD14" s="58"/>
      <c r="AE14" s="58"/>
      <c r="AF14" s="58"/>
      <c r="AG14" s="59"/>
      <c r="AH14" s="59"/>
    </row>
    <row r="15" spans="1:34" ht="18.75" customHeight="1">
      <c r="A15" s="50">
        <v>10</v>
      </c>
      <c r="B15" s="65"/>
      <c r="C15" s="54"/>
      <c r="D15" s="54"/>
      <c r="E15" s="64"/>
      <c r="F15" s="54"/>
      <c r="G15" s="54"/>
      <c r="H15" s="54"/>
      <c r="I15" s="71" t="s">
        <v>109</v>
      </c>
      <c r="J15" s="74" t="s">
        <v>109</v>
      </c>
      <c r="K15" s="77"/>
      <c r="L15" s="75" t="s">
        <v>109</v>
      </c>
      <c r="M15" s="56"/>
      <c r="N15" s="54"/>
      <c r="O15" s="56"/>
      <c r="P15" s="57"/>
      <c r="Q15" s="57"/>
      <c r="R15" s="57"/>
      <c r="S15" s="57"/>
      <c r="T15" s="57"/>
      <c r="U15" s="78" t="s">
        <v>109</v>
      </c>
      <c r="V15" s="54"/>
      <c r="W15" s="58"/>
      <c r="X15" s="58"/>
      <c r="Y15" s="58"/>
      <c r="Z15" s="58"/>
      <c r="AA15" s="58"/>
      <c r="AB15" s="58"/>
      <c r="AC15" s="58"/>
      <c r="AD15" s="58"/>
      <c r="AE15" s="58"/>
      <c r="AF15" s="58"/>
      <c r="AG15" s="59"/>
      <c r="AH15" s="59"/>
    </row>
    <row r="16" spans="1:34" ht="18.75" customHeight="1">
      <c r="A16" s="50">
        <v>11</v>
      </c>
      <c r="B16" s="65"/>
      <c r="C16" s="54"/>
      <c r="D16" s="60"/>
      <c r="E16" s="64"/>
      <c r="F16" s="54"/>
      <c r="G16" s="54"/>
      <c r="H16" s="54"/>
      <c r="I16" s="71" t="s">
        <v>109</v>
      </c>
      <c r="J16" s="74" t="s">
        <v>109</v>
      </c>
      <c r="K16" s="77"/>
      <c r="L16" s="75" t="s">
        <v>109</v>
      </c>
      <c r="M16" s="56"/>
      <c r="N16" s="54"/>
      <c r="O16" s="56"/>
      <c r="P16" s="57"/>
      <c r="Q16" s="57"/>
      <c r="R16" s="57"/>
      <c r="S16" s="57"/>
      <c r="T16" s="57"/>
      <c r="U16" s="78" t="s">
        <v>109</v>
      </c>
      <c r="V16" s="60"/>
      <c r="W16" s="58"/>
      <c r="X16" s="58"/>
      <c r="Y16" s="58"/>
      <c r="Z16" s="58"/>
      <c r="AA16" s="58"/>
      <c r="AB16" s="58"/>
      <c r="AC16" s="58"/>
      <c r="AD16" s="58"/>
      <c r="AE16" s="58"/>
      <c r="AF16" s="58"/>
      <c r="AG16" s="59"/>
      <c r="AH16" s="59"/>
    </row>
    <row r="17" spans="1:34" ht="18.75" customHeight="1">
      <c r="A17" s="50">
        <v>12</v>
      </c>
      <c r="B17" s="65"/>
      <c r="C17" s="54"/>
      <c r="D17" s="54"/>
      <c r="E17" s="64"/>
      <c r="F17" s="54"/>
      <c r="G17" s="54"/>
      <c r="H17" s="54"/>
      <c r="I17" s="71" t="s">
        <v>109</v>
      </c>
      <c r="J17" s="74" t="s">
        <v>109</v>
      </c>
      <c r="K17" s="77"/>
      <c r="L17" s="75" t="s">
        <v>109</v>
      </c>
      <c r="M17" s="56"/>
      <c r="N17" s="54"/>
      <c r="O17" s="56"/>
      <c r="P17" s="57"/>
      <c r="Q17" s="57"/>
      <c r="R17" s="57"/>
      <c r="S17" s="57"/>
      <c r="T17" s="57"/>
      <c r="U17" s="78" t="s">
        <v>109</v>
      </c>
      <c r="V17" s="54"/>
      <c r="W17" s="58"/>
      <c r="X17" s="58"/>
      <c r="Y17" s="58"/>
      <c r="Z17" s="58"/>
      <c r="AA17" s="58"/>
      <c r="AB17" s="58"/>
      <c r="AC17" s="58"/>
      <c r="AD17" s="58"/>
      <c r="AE17" s="58"/>
      <c r="AF17" s="58"/>
      <c r="AG17" s="59"/>
      <c r="AH17" s="59"/>
    </row>
    <row r="18" spans="1:34" ht="18.75" customHeight="1">
      <c r="A18" s="50">
        <v>13</v>
      </c>
      <c r="B18" s="65"/>
      <c r="C18" s="54"/>
      <c r="D18" s="54"/>
      <c r="E18" s="64"/>
      <c r="F18" s="54"/>
      <c r="G18" s="54"/>
      <c r="H18" s="54"/>
      <c r="I18" s="71" t="s">
        <v>109</v>
      </c>
      <c r="J18" s="74" t="s">
        <v>109</v>
      </c>
      <c r="K18" s="77"/>
      <c r="L18" s="75" t="s">
        <v>109</v>
      </c>
      <c r="M18" s="56"/>
      <c r="N18" s="54"/>
      <c r="O18" s="56"/>
      <c r="P18" s="57"/>
      <c r="Q18" s="57"/>
      <c r="R18" s="57"/>
      <c r="S18" s="57"/>
      <c r="T18" s="57"/>
      <c r="U18" s="78" t="s">
        <v>109</v>
      </c>
      <c r="V18" s="54"/>
      <c r="W18" s="58"/>
      <c r="X18" s="58"/>
      <c r="Y18" s="58"/>
      <c r="Z18" s="58"/>
      <c r="AA18" s="58"/>
      <c r="AB18" s="58"/>
      <c r="AC18" s="58"/>
      <c r="AD18" s="58"/>
      <c r="AE18" s="58"/>
      <c r="AF18" s="58"/>
      <c r="AG18" s="59"/>
      <c r="AH18" s="59"/>
    </row>
    <row r="19" spans="1:34" ht="18.75" customHeight="1">
      <c r="A19" s="50">
        <v>14</v>
      </c>
      <c r="B19" s="65"/>
      <c r="C19" s="54"/>
      <c r="D19" s="54"/>
      <c r="E19" s="64"/>
      <c r="F19" s="54"/>
      <c r="G19" s="54"/>
      <c r="H19" s="54"/>
      <c r="I19" s="71" t="s">
        <v>109</v>
      </c>
      <c r="J19" s="74" t="s">
        <v>109</v>
      </c>
      <c r="K19" s="77"/>
      <c r="L19" s="75" t="s">
        <v>109</v>
      </c>
      <c r="M19" s="56"/>
      <c r="N19" s="54"/>
      <c r="O19" s="56"/>
      <c r="P19" s="57"/>
      <c r="Q19" s="57"/>
      <c r="R19" s="57"/>
      <c r="S19" s="57"/>
      <c r="T19" s="57"/>
      <c r="U19" s="78" t="s">
        <v>109</v>
      </c>
      <c r="V19" s="54"/>
      <c r="W19" s="58"/>
      <c r="X19" s="58"/>
      <c r="Y19" s="58"/>
      <c r="Z19" s="58"/>
      <c r="AA19" s="58"/>
      <c r="AB19" s="58"/>
      <c r="AC19" s="58"/>
      <c r="AD19" s="58"/>
      <c r="AE19" s="58"/>
      <c r="AF19" s="58"/>
      <c r="AG19" s="59"/>
      <c r="AH19" s="59"/>
    </row>
    <row r="20" spans="1:34" ht="18.75" customHeight="1">
      <c r="A20" s="50">
        <v>15</v>
      </c>
      <c r="B20" s="65"/>
      <c r="C20" s="54"/>
      <c r="D20" s="54"/>
      <c r="E20" s="64"/>
      <c r="F20" s="54"/>
      <c r="G20" s="54"/>
      <c r="H20" s="54"/>
      <c r="I20" s="71" t="s">
        <v>109</v>
      </c>
      <c r="J20" s="74" t="s">
        <v>109</v>
      </c>
      <c r="K20" s="77"/>
      <c r="L20" s="75" t="s">
        <v>109</v>
      </c>
      <c r="M20" s="56"/>
      <c r="N20" s="54"/>
      <c r="O20" s="56"/>
      <c r="P20" s="57"/>
      <c r="Q20" s="57"/>
      <c r="R20" s="57"/>
      <c r="S20" s="57"/>
      <c r="T20" s="57"/>
      <c r="U20" s="78" t="s">
        <v>109</v>
      </c>
      <c r="V20" s="54"/>
      <c r="W20" s="58"/>
      <c r="X20" s="58"/>
      <c r="Y20" s="58"/>
      <c r="Z20" s="58"/>
      <c r="AA20" s="58"/>
      <c r="AB20" s="58"/>
      <c r="AC20" s="58"/>
      <c r="AD20" s="58"/>
      <c r="AE20" s="58"/>
      <c r="AF20" s="58"/>
      <c r="AG20" s="59"/>
      <c r="AH20" s="59"/>
    </row>
    <row r="21" spans="1:34" ht="18.75" customHeight="1">
      <c r="A21" s="50">
        <v>16</v>
      </c>
      <c r="B21" s="65"/>
      <c r="C21" s="54"/>
      <c r="D21" s="54"/>
      <c r="E21" s="64"/>
      <c r="F21" s="54"/>
      <c r="G21" s="54"/>
      <c r="H21" s="54"/>
      <c r="I21" s="71" t="s">
        <v>109</v>
      </c>
      <c r="J21" s="74" t="s">
        <v>109</v>
      </c>
      <c r="K21" s="77"/>
      <c r="L21" s="75" t="s">
        <v>109</v>
      </c>
      <c r="M21" s="56"/>
      <c r="N21" s="54"/>
      <c r="O21" s="56"/>
      <c r="P21" s="57"/>
      <c r="Q21" s="57"/>
      <c r="R21" s="57"/>
      <c r="S21" s="57"/>
      <c r="T21" s="57"/>
      <c r="U21" s="78" t="s">
        <v>109</v>
      </c>
      <c r="V21" s="54"/>
      <c r="W21" s="58"/>
      <c r="X21" s="58"/>
      <c r="Y21" s="58"/>
      <c r="Z21" s="58"/>
      <c r="AA21" s="58"/>
      <c r="AB21" s="58"/>
      <c r="AC21" s="58"/>
      <c r="AD21" s="58"/>
      <c r="AE21" s="58"/>
      <c r="AF21" s="58"/>
      <c r="AG21" s="59"/>
      <c r="AH21" s="59"/>
    </row>
    <row r="22" spans="1:34" ht="18.75" customHeight="1">
      <c r="A22" s="50">
        <v>17</v>
      </c>
      <c r="B22" s="65"/>
      <c r="C22" s="54"/>
      <c r="D22" s="54"/>
      <c r="E22" s="64"/>
      <c r="F22" s="54"/>
      <c r="G22" s="54"/>
      <c r="H22" s="54"/>
      <c r="I22" s="71" t="s">
        <v>109</v>
      </c>
      <c r="J22" s="74" t="s">
        <v>109</v>
      </c>
      <c r="K22" s="77"/>
      <c r="L22" s="75" t="s">
        <v>109</v>
      </c>
      <c r="M22" s="56"/>
      <c r="N22" s="54"/>
      <c r="O22" s="56"/>
      <c r="P22" s="57"/>
      <c r="Q22" s="57"/>
      <c r="R22" s="57"/>
      <c r="S22" s="57"/>
      <c r="T22" s="57"/>
      <c r="U22" s="78" t="s">
        <v>109</v>
      </c>
      <c r="V22" s="54"/>
      <c r="W22" s="58"/>
      <c r="X22" s="58"/>
      <c r="Y22" s="58"/>
      <c r="Z22" s="58"/>
      <c r="AA22" s="58"/>
      <c r="AB22" s="58"/>
      <c r="AC22" s="58"/>
      <c r="AD22" s="58"/>
      <c r="AE22" s="58"/>
      <c r="AF22" s="58"/>
      <c r="AG22" s="59"/>
      <c r="AH22" s="59"/>
    </row>
    <row r="23" spans="1:34" ht="18.75" customHeight="1">
      <c r="A23" s="50">
        <v>18</v>
      </c>
      <c r="B23" s="65"/>
      <c r="C23" s="54"/>
      <c r="D23" s="54"/>
      <c r="E23" s="64"/>
      <c r="F23" s="54"/>
      <c r="G23" s="54"/>
      <c r="H23" s="54"/>
      <c r="I23" s="71" t="s">
        <v>109</v>
      </c>
      <c r="J23" s="74" t="s">
        <v>109</v>
      </c>
      <c r="K23" s="77"/>
      <c r="L23" s="75" t="s">
        <v>109</v>
      </c>
      <c r="M23" s="56"/>
      <c r="N23" s="54"/>
      <c r="O23" s="56"/>
      <c r="P23" s="57"/>
      <c r="Q23" s="57"/>
      <c r="R23" s="57"/>
      <c r="S23" s="57"/>
      <c r="T23" s="57"/>
      <c r="U23" s="78" t="s">
        <v>109</v>
      </c>
      <c r="V23" s="54"/>
      <c r="W23" s="58"/>
      <c r="X23" s="58"/>
      <c r="Y23" s="58"/>
      <c r="Z23" s="58"/>
      <c r="AA23" s="58"/>
      <c r="AB23" s="58"/>
      <c r="AC23" s="58"/>
      <c r="AD23" s="58"/>
      <c r="AE23" s="58"/>
      <c r="AF23" s="58"/>
      <c r="AG23" s="59"/>
      <c r="AH23" s="59"/>
    </row>
    <row r="24" spans="1:34" ht="18.75" customHeight="1">
      <c r="A24" s="50">
        <v>19</v>
      </c>
      <c r="B24" s="65"/>
      <c r="C24" s="54"/>
      <c r="D24" s="54"/>
      <c r="E24" s="64"/>
      <c r="F24" s="54"/>
      <c r="G24" s="54"/>
      <c r="H24" s="54"/>
      <c r="I24" s="71" t="s">
        <v>109</v>
      </c>
      <c r="J24" s="74" t="s">
        <v>109</v>
      </c>
      <c r="K24" s="77"/>
      <c r="L24" s="75" t="s">
        <v>109</v>
      </c>
      <c r="M24" s="56"/>
      <c r="N24" s="54"/>
      <c r="O24" s="56"/>
      <c r="P24" s="57"/>
      <c r="Q24" s="57"/>
      <c r="R24" s="57"/>
      <c r="S24" s="57"/>
      <c r="T24" s="57"/>
      <c r="U24" s="78" t="s">
        <v>109</v>
      </c>
      <c r="V24" s="54"/>
      <c r="W24" s="58"/>
      <c r="X24" s="58"/>
      <c r="Y24" s="58"/>
      <c r="Z24" s="58"/>
      <c r="AA24" s="58"/>
      <c r="AB24" s="58"/>
      <c r="AC24" s="58"/>
      <c r="AD24" s="58"/>
      <c r="AE24" s="58"/>
      <c r="AF24" s="58"/>
      <c r="AG24" s="59"/>
      <c r="AH24" s="59"/>
    </row>
    <row r="25" spans="1:34" ht="18.75" customHeight="1">
      <c r="A25" s="50">
        <v>20</v>
      </c>
      <c r="B25" s="65"/>
      <c r="C25" s="54"/>
      <c r="D25" s="54"/>
      <c r="E25" s="64"/>
      <c r="F25" s="54"/>
      <c r="G25" s="54"/>
      <c r="H25" s="54"/>
      <c r="I25" s="71" t="s">
        <v>109</v>
      </c>
      <c r="J25" s="74" t="s">
        <v>109</v>
      </c>
      <c r="K25" s="77"/>
      <c r="L25" s="75" t="s">
        <v>109</v>
      </c>
      <c r="M25" s="56"/>
      <c r="N25" s="54"/>
      <c r="O25" s="56"/>
      <c r="P25" s="57"/>
      <c r="Q25" s="57"/>
      <c r="R25" s="57"/>
      <c r="S25" s="57"/>
      <c r="T25" s="57"/>
      <c r="U25" s="78" t="s">
        <v>109</v>
      </c>
      <c r="V25" s="54"/>
      <c r="W25" s="58"/>
      <c r="X25" s="58"/>
      <c r="Y25" s="58"/>
      <c r="Z25" s="58"/>
      <c r="AA25" s="58"/>
      <c r="AB25" s="58"/>
      <c r="AC25" s="58"/>
      <c r="AD25" s="58"/>
      <c r="AE25" s="58"/>
      <c r="AF25" s="58"/>
      <c r="AG25" s="59"/>
      <c r="AH25" s="59"/>
    </row>
    <row r="26" spans="1:34" ht="18.75" customHeight="1">
      <c r="A26" s="50">
        <v>21</v>
      </c>
      <c r="B26" s="65"/>
      <c r="C26" s="54"/>
      <c r="D26" s="60"/>
      <c r="E26" s="64"/>
      <c r="F26" s="54"/>
      <c r="G26" s="54"/>
      <c r="H26" s="54"/>
      <c r="I26" s="71" t="s">
        <v>109</v>
      </c>
      <c r="J26" s="74" t="s">
        <v>109</v>
      </c>
      <c r="K26" s="77"/>
      <c r="L26" s="75" t="s">
        <v>109</v>
      </c>
      <c r="M26" s="56"/>
      <c r="N26" s="54"/>
      <c r="O26" s="56"/>
      <c r="P26" s="57"/>
      <c r="Q26" s="57"/>
      <c r="R26" s="57"/>
      <c r="S26" s="57"/>
      <c r="T26" s="57"/>
      <c r="U26" s="78" t="s">
        <v>109</v>
      </c>
      <c r="V26" s="60"/>
      <c r="W26" s="58"/>
      <c r="X26" s="58"/>
      <c r="Y26" s="58"/>
      <c r="Z26" s="58"/>
      <c r="AA26" s="58"/>
      <c r="AB26" s="58"/>
      <c r="AC26" s="58"/>
      <c r="AD26" s="58"/>
      <c r="AE26" s="58"/>
      <c r="AF26" s="58"/>
      <c r="AG26" s="59"/>
      <c r="AH26" s="59"/>
    </row>
    <row r="27" spans="1:34" ht="18.75" customHeight="1">
      <c r="A27" s="50">
        <v>22</v>
      </c>
      <c r="B27" s="65"/>
      <c r="C27" s="54"/>
      <c r="D27" s="54"/>
      <c r="E27" s="64"/>
      <c r="F27" s="54"/>
      <c r="G27" s="54"/>
      <c r="H27" s="54"/>
      <c r="I27" s="71" t="s">
        <v>109</v>
      </c>
      <c r="J27" s="74" t="s">
        <v>109</v>
      </c>
      <c r="K27" s="77"/>
      <c r="L27" s="75" t="s">
        <v>109</v>
      </c>
      <c r="M27" s="56"/>
      <c r="N27" s="54"/>
      <c r="O27" s="56"/>
      <c r="P27" s="57"/>
      <c r="Q27" s="57"/>
      <c r="R27" s="57"/>
      <c r="S27" s="57"/>
      <c r="T27" s="57"/>
      <c r="U27" s="78" t="s">
        <v>109</v>
      </c>
      <c r="V27" s="54"/>
      <c r="W27" s="58"/>
      <c r="X27" s="58"/>
      <c r="Y27" s="58"/>
      <c r="Z27" s="58"/>
      <c r="AA27" s="58"/>
      <c r="AB27" s="58"/>
      <c r="AC27" s="58"/>
      <c r="AD27" s="58"/>
      <c r="AE27" s="58"/>
      <c r="AF27" s="58"/>
      <c r="AG27" s="59"/>
      <c r="AH27" s="59"/>
    </row>
    <row r="28" spans="1:34" ht="18.75" customHeight="1">
      <c r="A28" s="50">
        <v>23</v>
      </c>
      <c r="B28" s="65"/>
      <c r="C28" s="54"/>
      <c r="D28" s="54"/>
      <c r="E28" s="64"/>
      <c r="F28" s="54"/>
      <c r="G28" s="54"/>
      <c r="H28" s="54"/>
      <c r="I28" s="71" t="s">
        <v>109</v>
      </c>
      <c r="J28" s="74" t="s">
        <v>109</v>
      </c>
      <c r="K28" s="77"/>
      <c r="L28" s="75" t="s">
        <v>109</v>
      </c>
      <c r="M28" s="56"/>
      <c r="N28" s="54"/>
      <c r="O28" s="56"/>
      <c r="P28" s="57"/>
      <c r="Q28" s="57"/>
      <c r="R28" s="57"/>
      <c r="S28" s="57"/>
      <c r="T28" s="57"/>
      <c r="U28" s="78" t="s">
        <v>109</v>
      </c>
      <c r="V28" s="54"/>
      <c r="W28" s="58"/>
      <c r="X28" s="58"/>
      <c r="Y28" s="58"/>
      <c r="Z28" s="58"/>
      <c r="AA28" s="58"/>
      <c r="AB28" s="58"/>
      <c r="AC28" s="58"/>
      <c r="AD28" s="58"/>
      <c r="AE28" s="58"/>
      <c r="AF28" s="58"/>
      <c r="AG28" s="59"/>
      <c r="AH28" s="59"/>
    </row>
    <row r="29" spans="1:34" ht="18.75" customHeight="1">
      <c r="A29" s="50">
        <v>24</v>
      </c>
      <c r="B29" s="65"/>
      <c r="C29" s="54"/>
      <c r="D29" s="54"/>
      <c r="E29" s="64"/>
      <c r="F29" s="54"/>
      <c r="G29" s="54"/>
      <c r="H29" s="54"/>
      <c r="I29" s="71" t="s">
        <v>109</v>
      </c>
      <c r="J29" s="74" t="s">
        <v>109</v>
      </c>
      <c r="K29" s="77"/>
      <c r="L29" s="75" t="s">
        <v>109</v>
      </c>
      <c r="M29" s="56"/>
      <c r="N29" s="54"/>
      <c r="O29" s="56"/>
      <c r="P29" s="57"/>
      <c r="Q29" s="57"/>
      <c r="R29" s="57"/>
      <c r="S29" s="57"/>
      <c r="T29" s="57"/>
      <c r="U29" s="78" t="s">
        <v>109</v>
      </c>
      <c r="V29" s="54"/>
      <c r="W29" s="58"/>
      <c r="X29" s="58"/>
      <c r="Y29" s="58"/>
      <c r="Z29" s="58"/>
      <c r="AA29" s="58"/>
      <c r="AB29" s="58"/>
      <c r="AC29" s="58"/>
      <c r="AD29" s="58"/>
      <c r="AE29" s="58"/>
      <c r="AF29" s="58"/>
      <c r="AG29" s="59"/>
      <c r="AH29" s="59"/>
    </row>
    <row r="30" spans="1:34" ht="18.75" customHeight="1">
      <c r="A30" s="50">
        <v>25</v>
      </c>
      <c r="B30" s="65"/>
      <c r="C30" s="54"/>
      <c r="D30" s="54"/>
      <c r="E30" s="64"/>
      <c r="F30" s="54"/>
      <c r="G30" s="54"/>
      <c r="H30" s="54"/>
      <c r="I30" s="71" t="s">
        <v>109</v>
      </c>
      <c r="J30" s="74" t="s">
        <v>109</v>
      </c>
      <c r="K30" s="77"/>
      <c r="L30" s="75" t="s">
        <v>109</v>
      </c>
      <c r="M30" s="56"/>
      <c r="N30" s="54"/>
      <c r="O30" s="56"/>
      <c r="P30" s="57"/>
      <c r="Q30" s="57"/>
      <c r="R30" s="57"/>
      <c r="S30" s="57"/>
      <c r="T30" s="57"/>
      <c r="U30" s="78" t="s">
        <v>109</v>
      </c>
      <c r="V30" s="54"/>
      <c r="W30" s="58"/>
      <c r="X30" s="58"/>
      <c r="Y30" s="58"/>
      <c r="Z30" s="58"/>
      <c r="AA30" s="58"/>
      <c r="AB30" s="58"/>
      <c r="AC30" s="58"/>
      <c r="AD30" s="58"/>
      <c r="AE30" s="58"/>
      <c r="AF30" s="58"/>
      <c r="AG30" s="59"/>
      <c r="AH30" s="59"/>
    </row>
    <row r="31" spans="1:34" ht="18.75" customHeight="1">
      <c r="A31" s="50">
        <v>26</v>
      </c>
      <c r="B31" s="65"/>
      <c r="C31" s="54"/>
      <c r="D31" s="54"/>
      <c r="E31" s="64"/>
      <c r="F31" s="54"/>
      <c r="G31" s="54"/>
      <c r="H31" s="54"/>
      <c r="I31" s="71" t="s">
        <v>109</v>
      </c>
      <c r="J31" s="74" t="s">
        <v>109</v>
      </c>
      <c r="K31" s="77"/>
      <c r="L31" s="75" t="s">
        <v>109</v>
      </c>
      <c r="M31" s="56"/>
      <c r="N31" s="54"/>
      <c r="O31" s="56"/>
      <c r="P31" s="57"/>
      <c r="Q31" s="57"/>
      <c r="R31" s="57"/>
      <c r="S31" s="57"/>
      <c r="T31" s="57"/>
      <c r="U31" s="78" t="s">
        <v>109</v>
      </c>
      <c r="V31" s="54"/>
      <c r="W31" s="58"/>
      <c r="X31" s="58"/>
      <c r="Y31" s="58"/>
      <c r="Z31" s="58"/>
      <c r="AA31" s="58"/>
      <c r="AB31" s="58"/>
      <c r="AC31" s="58"/>
      <c r="AD31" s="58"/>
      <c r="AE31" s="58"/>
      <c r="AF31" s="58"/>
      <c r="AG31" s="59"/>
      <c r="AH31" s="59"/>
    </row>
    <row r="32" spans="1:34" ht="18.75" customHeight="1">
      <c r="A32" s="50">
        <v>27</v>
      </c>
      <c r="B32" s="65"/>
      <c r="C32" s="54"/>
      <c r="D32" s="54"/>
      <c r="E32" s="64"/>
      <c r="F32" s="54"/>
      <c r="G32" s="54"/>
      <c r="H32" s="54"/>
      <c r="I32" s="71" t="s">
        <v>109</v>
      </c>
      <c r="J32" s="74" t="s">
        <v>109</v>
      </c>
      <c r="K32" s="77"/>
      <c r="L32" s="75" t="s">
        <v>109</v>
      </c>
      <c r="M32" s="56"/>
      <c r="N32" s="54"/>
      <c r="O32" s="56"/>
      <c r="P32" s="57"/>
      <c r="Q32" s="57"/>
      <c r="R32" s="57"/>
      <c r="S32" s="57"/>
      <c r="T32" s="57"/>
      <c r="U32" s="78" t="s">
        <v>109</v>
      </c>
      <c r="V32" s="54"/>
      <c r="W32" s="58"/>
      <c r="X32" s="58"/>
      <c r="Y32" s="58"/>
      <c r="Z32" s="58"/>
      <c r="AA32" s="58"/>
      <c r="AB32" s="58"/>
      <c r="AC32" s="58"/>
      <c r="AD32" s="58"/>
      <c r="AE32" s="58"/>
      <c r="AF32" s="58"/>
      <c r="AG32" s="59"/>
      <c r="AH32" s="59"/>
    </row>
    <row r="33" spans="1:34" ht="18.75" customHeight="1">
      <c r="A33" s="50">
        <v>28</v>
      </c>
      <c r="B33" s="65"/>
      <c r="C33" s="54"/>
      <c r="D33" s="54"/>
      <c r="E33" s="64"/>
      <c r="F33" s="54"/>
      <c r="G33" s="54"/>
      <c r="H33" s="54"/>
      <c r="I33" s="71" t="s">
        <v>109</v>
      </c>
      <c r="J33" s="74" t="s">
        <v>109</v>
      </c>
      <c r="K33" s="77"/>
      <c r="L33" s="75" t="s">
        <v>109</v>
      </c>
      <c r="M33" s="56"/>
      <c r="N33" s="54"/>
      <c r="O33" s="56"/>
      <c r="P33" s="57"/>
      <c r="Q33" s="57"/>
      <c r="R33" s="57"/>
      <c r="S33" s="57"/>
      <c r="T33" s="57"/>
      <c r="U33" s="78" t="s">
        <v>109</v>
      </c>
      <c r="V33" s="54"/>
      <c r="W33" s="58"/>
      <c r="X33" s="58"/>
      <c r="Y33" s="58"/>
      <c r="Z33" s="58"/>
      <c r="AA33" s="58"/>
      <c r="AB33" s="58"/>
      <c r="AC33" s="58"/>
      <c r="AD33" s="58"/>
      <c r="AE33" s="58"/>
      <c r="AF33" s="58"/>
      <c r="AG33" s="59"/>
      <c r="AH33" s="59"/>
    </row>
    <row r="34" spans="1:34" ht="18.75" customHeight="1">
      <c r="A34" s="50">
        <v>29</v>
      </c>
      <c r="B34" s="65"/>
      <c r="C34" s="54"/>
      <c r="D34" s="54"/>
      <c r="E34" s="64"/>
      <c r="F34" s="54"/>
      <c r="G34" s="54"/>
      <c r="H34" s="54"/>
      <c r="I34" s="71" t="s">
        <v>109</v>
      </c>
      <c r="J34" s="74" t="s">
        <v>109</v>
      </c>
      <c r="K34" s="77"/>
      <c r="L34" s="75" t="s">
        <v>109</v>
      </c>
      <c r="M34" s="56"/>
      <c r="N34" s="54"/>
      <c r="O34" s="56"/>
      <c r="P34" s="57"/>
      <c r="Q34" s="57"/>
      <c r="R34" s="57"/>
      <c r="S34" s="57"/>
      <c r="T34" s="57"/>
      <c r="U34" s="78" t="s">
        <v>109</v>
      </c>
      <c r="V34" s="54"/>
      <c r="W34" s="58"/>
      <c r="X34" s="58"/>
      <c r="Y34" s="58"/>
      <c r="Z34" s="58"/>
      <c r="AA34" s="58"/>
      <c r="AB34" s="58"/>
      <c r="AC34" s="58"/>
      <c r="AD34" s="58"/>
      <c r="AE34" s="58"/>
      <c r="AF34" s="58"/>
      <c r="AG34" s="59"/>
      <c r="AH34" s="59"/>
    </row>
    <row r="35" spans="1:34" ht="18.75" customHeight="1">
      <c r="A35" s="50">
        <v>30</v>
      </c>
      <c r="B35" s="65"/>
      <c r="C35" s="54"/>
      <c r="D35" s="54"/>
      <c r="E35" s="64"/>
      <c r="F35" s="54"/>
      <c r="G35" s="54"/>
      <c r="H35" s="54"/>
      <c r="I35" s="71" t="s">
        <v>109</v>
      </c>
      <c r="J35" s="74" t="s">
        <v>109</v>
      </c>
      <c r="K35" s="77"/>
      <c r="L35" s="75" t="s">
        <v>109</v>
      </c>
      <c r="M35" s="56"/>
      <c r="N35" s="54"/>
      <c r="O35" s="56"/>
      <c r="P35" s="57"/>
      <c r="Q35" s="57"/>
      <c r="R35" s="57"/>
      <c r="S35" s="57"/>
      <c r="T35" s="57"/>
      <c r="U35" s="78" t="s">
        <v>109</v>
      </c>
      <c r="V35" s="54"/>
      <c r="W35" s="58"/>
      <c r="X35" s="58"/>
      <c r="Y35" s="58"/>
      <c r="Z35" s="58"/>
      <c r="AA35" s="58"/>
      <c r="AB35" s="58"/>
      <c r="AC35" s="58"/>
      <c r="AD35" s="58"/>
      <c r="AE35" s="58"/>
      <c r="AF35" s="58"/>
      <c r="AG35" s="59"/>
      <c r="AH35" s="59"/>
    </row>
    <row r="36" spans="2:22" ht="14.25">
      <c r="B36" s="66"/>
      <c r="C36" s="39"/>
      <c r="D36" s="39"/>
      <c r="E36" s="39"/>
      <c r="F36" s="39"/>
      <c r="G36" s="39"/>
      <c r="H36" s="39"/>
      <c r="J36" s="41"/>
      <c r="L36" s="39"/>
      <c r="M36" s="41"/>
      <c r="N36" s="41"/>
      <c r="O36" s="41"/>
      <c r="V36" s="41"/>
    </row>
    <row r="37" spans="2:22" ht="14.25">
      <c r="B37" s="66"/>
      <c r="C37" s="39"/>
      <c r="D37" s="39"/>
      <c r="E37" s="39"/>
      <c r="F37" s="39"/>
      <c r="G37" s="39"/>
      <c r="H37" s="39"/>
      <c r="I37" s="67"/>
      <c r="J37" s="41"/>
      <c r="L37" s="39"/>
      <c r="M37" s="41"/>
      <c r="N37" s="41"/>
      <c r="O37" s="41"/>
      <c r="V37" s="41"/>
    </row>
    <row r="38" spans="2:22" ht="13.5">
      <c r="B38" s="41"/>
      <c r="D38" s="41"/>
      <c r="E38" s="41"/>
      <c r="F38" s="41"/>
      <c r="G38" s="41"/>
      <c r="H38" s="41"/>
      <c r="L38" s="41"/>
      <c r="M38" s="41"/>
      <c r="N38" s="41"/>
      <c r="O38" s="41"/>
      <c r="V38" s="41"/>
    </row>
    <row r="39" spans="2:22" ht="13.5">
      <c r="B39" s="41"/>
      <c r="D39" s="41"/>
      <c r="E39" s="41"/>
      <c r="F39" s="41"/>
      <c r="G39" s="41"/>
      <c r="H39" s="41"/>
      <c r="L39" s="41"/>
      <c r="M39" s="41"/>
      <c r="N39" s="41"/>
      <c r="O39" s="41"/>
      <c r="V39" s="41"/>
    </row>
    <row r="40" spans="2:22" ht="13.5">
      <c r="B40" s="41"/>
      <c r="D40" s="41"/>
      <c r="E40" s="41"/>
      <c r="F40" s="41"/>
      <c r="G40" s="41"/>
      <c r="H40" s="41"/>
      <c r="L40" s="41"/>
      <c r="M40" s="41"/>
      <c r="N40" s="41"/>
      <c r="O40" s="41"/>
      <c r="V40" s="41"/>
    </row>
    <row r="41" spans="2:22" ht="13.5">
      <c r="B41" s="41"/>
      <c r="D41" s="41"/>
      <c r="E41" s="41"/>
      <c r="F41" s="41"/>
      <c r="G41" s="41"/>
      <c r="H41" s="41"/>
      <c r="L41" s="41"/>
      <c r="M41" s="41"/>
      <c r="N41" s="41"/>
      <c r="O41" s="41"/>
      <c r="V41" s="41"/>
    </row>
    <row r="42" spans="2:22" ht="13.5">
      <c r="B42" s="41"/>
      <c r="D42" s="41"/>
      <c r="E42" s="41"/>
      <c r="F42" s="41"/>
      <c r="G42" s="41"/>
      <c r="H42" s="41"/>
      <c r="L42" s="41"/>
      <c r="M42" s="41"/>
      <c r="N42" s="41"/>
      <c r="O42" s="41"/>
      <c r="V42" s="41"/>
    </row>
    <row r="43" spans="2:22" ht="13.5">
      <c r="B43" s="41"/>
      <c r="D43" s="41"/>
      <c r="E43" s="41"/>
      <c r="F43" s="41"/>
      <c r="G43" s="41"/>
      <c r="H43" s="41"/>
      <c r="L43" s="41"/>
      <c r="M43" s="41"/>
      <c r="N43" s="41"/>
      <c r="O43" s="41"/>
      <c r="V43" s="41"/>
    </row>
    <row r="44" spans="2:22" ht="13.5">
      <c r="B44" s="41"/>
      <c r="D44" s="41"/>
      <c r="E44" s="41"/>
      <c r="F44" s="41"/>
      <c r="G44" s="41"/>
      <c r="H44" s="41"/>
      <c r="L44" s="41"/>
      <c r="M44" s="41"/>
      <c r="N44" s="41"/>
      <c r="O44" s="41"/>
      <c r="V44" s="41"/>
    </row>
    <row r="45" spans="2:22" ht="13.5">
      <c r="B45" s="41"/>
      <c r="D45" s="41"/>
      <c r="E45" s="41"/>
      <c r="F45" s="41"/>
      <c r="G45" s="41"/>
      <c r="H45" s="41"/>
      <c r="L45" s="41"/>
      <c r="M45" s="41"/>
      <c r="N45" s="41"/>
      <c r="O45" s="41"/>
      <c r="V45" s="41"/>
    </row>
    <row r="46" spans="2:22" ht="13.5">
      <c r="B46" s="41"/>
      <c r="D46" s="41"/>
      <c r="E46" s="41"/>
      <c r="F46" s="41"/>
      <c r="G46" s="41"/>
      <c r="H46" s="41"/>
      <c r="L46" s="41"/>
      <c r="M46" s="41"/>
      <c r="N46" s="41"/>
      <c r="O46" s="41"/>
      <c r="V46" s="41"/>
    </row>
  </sheetData>
  <sheetProtection/>
  <mergeCells count="18">
    <mergeCell ref="U3:U4"/>
    <mergeCell ref="V3:V4"/>
    <mergeCell ref="M3:O3"/>
    <mergeCell ref="P3:P4"/>
    <mergeCell ref="Q3:Q4"/>
    <mergeCell ref="R3:R4"/>
    <mergeCell ref="S3:S4"/>
    <mergeCell ref="T3:T4"/>
    <mergeCell ref="U1:V1"/>
    <mergeCell ref="A3:A4"/>
    <mergeCell ref="B3:B4"/>
    <mergeCell ref="C3:D3"/>
    <mergeCell ref="E3:E4"/>
    <mergeCell ref="F3:H3"/>
    <mergeCell ref="I3:I4"/>
    <mergeCell ref="J3:J4"/>
    <mergeCell ref="K3:K4"/>
    <mergeCell ref="L3:L4"/>
  </mergeCells>
  <dataValidations count="6">
    <dataValidation type="list" allowBlank="1" showInputMessage="1" showErrorMessage="1" sqref="U5:U35 W5:BB5">
      <formula1>"（選択して下さい）,方式１,方式２,"</formula1>
    </dataValidation>
    <dataValidation type="textLength" allowBlank="1" showInputMessage="1" showErrorMessage="1" sqref="F5:F6">
      <formula1>7</formula1>
      <formula2>7</formula2>
    </dataValidation>
    <dataValidation type="textLength" allowBlank="1" showInputMessage="1" showErrorMessage="1" error="22桁で入力してください。&#10;" sqref="E5:E7">
      <formula1>22</formula1>
      <formula2>22</formula2>
    </dataValidation>
    <dataValidation type="list" allowBlank="1" showInputMessage="1" showErrorMessage="1" sqref="J5:J35">
      <formula1>"（選択して下さい）,需要者に承諾いただいている"</formula1>
    </dataValidation>
    <dataValidation type="list" allowBlank="1" showInputMessage="1" showErrorMessage="1" sqref="L5:L35">
      <formula1>"（選択して下さい）,要,否"</formula1>
    </dataValidation>
    <dataValidation type="list" allowBlank="1" showInputMessage="1" showErrorMessage="1" sqref="I5:I35">
      <formula1>"（選択して下さい）,地点の追加,地点の削除,その他の変更"</formula1>
    </dataValidation>
  </dataValidations>
  <printOptions/>
  <pageMargins left="0.7874015748031497" right="0.7874015748031497" top="0.984251968503937" bottom="0.984251968503937" header="0.5118110236220472" footer="0.5118110236220472"/>
  <pageSetup fitToWidth="2" horizontalDpi="600" verticalDpi="600" orientation="landscape" paperSize="8" scale="48" r:id="rId4"/>
  <drawing r:id="rId3"/>
  <legacyDrawing r:id="rId2"/>
</worksheet>
</file>

<file path=xl/worksheets/sheet30.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140" t="s">
        <v>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X2" s="11" t="s">
        <v>43</v>
      </c>
      <c r="AY2" s="12">
        <v>26</v>
      </c>
    </row>
    <row r="3" spans="45:48" ht="9.75" customHeight="1">
      <c r="AS3" s="3"/>
      <c r="AT3" s="3"/>
      <c r="AU3" s="3"/>
      <c r="AV3" s="2"/>
    </row>
    <row r="4" spans="2:48" ht="15.75" customHeight="1">
      <c r="B4" s="465" t="s">
        <v>111</v>
      </c>
      <c r="C4" s="466"/>
      <c r="D4" s="466"/>
      <c r="E4" s="466"/>
      <c r="F4" s="466"/>
      <c r="G4" s="466"/>
      <c r="H4" s="466"/>
      <c r="I4" s="466"/>
      <c r="J4" s="466"/>
      <c r="K4" s="466"/>
      <c r="L4" s="466"/>
      <c r="M4" s="466"/>
      <c r="N4" s="467"/>
      <c r="O4" s="465" t="e">
        <f>VLOOKUP($AY$2,Data,3,FALSE)</f>
        <v>#REF!</v>
      </c>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7"/>
    </row>
    <row r="5" spans="2:48" ht="15.75" customHeight="1">
      <c r="B5" s="468"/>
      <c r="C5" s="469"/>
      <c r="D5" s="469"/>
      <c r="E5" s="469"/>
      <c r="F5" s="469"/>
      <c r="G5" s="469"/>
      <c r="H5" s="469"/>
      <c r="I5" s="469"/>
      <c r="J5" s="469"/>
      <c r="K5" s="469"/>
      <c r="L5" s="469"/>
      <c r="M5" s="469"/>
      <c r="N5" s="470"/>
      <c r="O5" s="468"/>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70"/>
    </row>
    <row r="6" spans="2:48" ht="23.25" customHeight="1">
      <c r="B6" s="471" t="s">
        <v>23</v>
      </c>
      <c r="C6" s="472"/>
      <c r="D6" s="472"/>
      <c r="E6" s="472"/>
      <c r="F6" s="472"/>
      <c r="G6" s="472"/>
      <c r="H6" s="472"/>
      <c r="I6" s="472"/>
      <c r="J6" s="472"/>
      <c r="K6" s="472"/>
      <c r="L6" s="472"/>
      <c r="M6" s="472"/>
      <c r="N6" s="473"/>
      <c r="O6" s="474" t="e">
        <f>VLOOKUP($AY$2,Data,4,FALSE)</f>
        <v>#REF!</v>
      </c>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6"/>
    </row>
    <row r="7" spans="2:48" ht="18" customHeight="1">
      <c r="B7" s="335" t="s">
        <v>26</v>
      </c>
      <c r="C7" s="336"/>
      <c r="D7" s="336"/>
      <c r="E7" s="336"/>
      <c r="F7" s="336"/>
      <c r="G7" s="336"/>
      <c r="H7" s="336"/>
      <c r="I7" s="336"/>
      <c r="J7" s="336"/>
      <c r="K7" s="336"/>
      <c r="L7" s="336"/>
      <c r="M7" s="336"/>
      <c r="N7" s="337"/>
      <c r="O7" s="465" t="e">
        <f>VLOOKUP($AY$2,Data,5,FALSE)&amp;VLOOKUP($AY$2,Data,6,FALSE)</f>
        <v>#REF!</v>
      </c>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7"/>
    </row>
    <row r="8" spans="2:48" ht="18" customHeight="1">
      <c r="B8" s="338"/>
      <c r="C8" s="339"/>
      <c r="D8" s="339"/>
      <c r="E8" s="339"/>
      <c r="F8" s="339"/>
      <c r="G8" s="339"/>
      <c r="H8" s="339"/>
      <c r="I8" s="339"/>
      <c r="J8" s="339"/>
      <c r="K8" s="339"/>
      <c r="L8" s="339"/>
      <c r="M8" s="339"/>
      <c r="N8" s="340"/>
      <c r="O8" s="468"/>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35" t="s">
        <v>24</v>
      </c>
      <c r="C9" s="336"/>
      <c r="D9" s="336"/>
      <c r="E9" s="336"/>
      <c r="F9" s="336"/>
      <c r="G9" s="336"/>
      <c r="H9" s="336"/>
      <c r="I9" s="336"/>
      <c r="J9" s="336"/>
      <c r="K9" s="336"/>
      <c r="L9" s="336"/>
      <c r="M9" s="336"/>
      <c r="N9" s="337"/>
      <c r="O9" s="465" t="e">
        <f>VLOOKUP($AY$2,Data,7,FALSE)</f>
        <v>#REF!</v>
      </c>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7"/>
    </row>
    <row r="10" spans="2:48" ht="17.25" customHeight="1">
      <c r="B10" s="338"/>
      <c r="C10" s="339"/>
      <c r="D10" s="339"/>
      <c r="E10" s="339"/>
      <c r="F10" s="339"/>
      <c r="G10" s="339"/>
      <c r="H10" s="339"/>
      <c r="I10" s="339"/>
      <c r="J10" s="339"/>
      <c r="K10" s="339"/>
      <c r="L10" s="339"/>
      <c r="M10" s="339"/>
      <c r="N10" s="340"/>
      <c r="O10" s="468"/>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70"/>
    </row>
    <row r="11" spans="2:48" ht="15.75" customHeight="1">
      <c r="B11" s="351" t="s">
        <v>112</v>
      </c>
      <c r="C11" s="336"/>
      <c r="D11" s="336"/>
      <c r="E11" s="336"/>
      <c r="F11" s="336"/>
      <c r="G11" s="336"/>
      <c r="H11" s="336"/>
      <c r="I11" s="336"/>
      <c r="J11" s="336"/>
      <c r="K11" s="336"/>
      <c r="L11" s="336"/>
      <c r="M11" s="336"/>
      <c r="N11" s="337"/>
      <c r="O11" s="491" t="e">
        <f>VLOOKUP($AY$2,Data,8,FALSE)</f>
        <v>#REF!</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492"/>
    </row>
    <row r="12" spans="2:48" ht="15.75" customHeight="1">
      <c r="B12" s="338"/>
      <c r="C12" s="339"/>
      <c r="D12" s="339"/>
      <c r="E12" s="339"/>
      <c r="F12" s="339"/>
      <c r="G12" s="339"/>
      <c r="H12" s="339"/>
      <c r="I12" s="339"/>
      <c r="J12" s="339"/>
      <c r="K12" s="339"/>
      <c r="L12" s="339"/>
      <c r="M12" s="339"/>
      <c r="N12" s="340"/>
      <c r="O12" s="493"/>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5"/>
    </row>
    <row r="13" spans="2:48" ht="18" customHeight="1">
      <c r="B13" s="447" t="s">
        <v>115</v>
      </c>
      <c r="C13" s="448"/>
      <c r="D13" s="448"/>
      <c r="E13" s="448"/>
      <c r="F13" s="448"/>
      <c r="G13" s="448"/>
      <c r="H13" s="448"/>
      <c r="I13" s="448"/>
      <c r="J13" s="448"/>
      <c r="K13" s="448"/>
      <c r="L13" s="448"/>
      <c r="M13" s="448"/>
      <c r="N13" s="449"/>
      <c r="O13" s="453" t="e">
        <f>VLOOKUP($AY$2,Data,2,FALSE)</f>
        <v>#REF!</v>
      </c>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5"/>
    </row>
    <row r="14" spans="2:48" ht="18" customHeight="1">
      <c r="B14" s="450"/>
      <c r="C14" s="451"/>
      <c r="D14" s="451"/>
      <c r="E14" s="451"/>
      <c r="F14" s="451"/>
      <c r="G14" s="451"/>
      <c r="H14" s="451"/>
      <c r="I14" s="451"/>
      <c r="J14" s="451"/>
      <c r="K14" s="451"/>
      <c r="L14" s="451"/>
      <c r="M14" s="451"/>
      <c r="N14" s="452"/>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8"/>
    </row>
    <row r="15" spans="2:48" ht="24.75" customHeight="1">
      <c r="B15" s="335" t="s">
        <v>9</v>
      </c>
      <c r="C15" s="336"/>
      <c r="D15" s="336"/>
      <c r="E15" s="336"/>
      <c r="F15" s="336"/>
      <c r="G15" s="444"/>
      <c r="H15" s="415" t="s">
        <v>4</v>
      </c>
      <c r="I15" s="416"/>
      <c r="J15" s="416"/>
      <c r="K15" s="416"/>
      <c r="L15" s="416"/>
      <c r="M15" s="416"/>
      <c r="N15" s="417"/>
      <c r="O15" s="366" t="s">
        <v>12</v>
      </c>
      <c r="P15" s="367"/>
      <c r="Q15" s="367"/>
      <c r="R15" s="367"/>
      <c r="S15" s="430" t="e">
        <f>IF(VLOOKUP($AY$2,Data,10,FALSE)=0,"-",VLOOKUP($AY$2,Data,10,FALSE))</f>
        <v>#REF!</v>
      </c>
      <c r="T15" s="430"/>
      <c r="U15" s="430"/>
      <c r="V15" s="430"/>
      <c r="W15" s="430"/>
      <c r="X15" s="430"/>
      <c r="Y15" s="430"/>
      <c r="Z15" s="430"/>
      <c r="AA15" s="430"/>
      <c r="AB15" s="430"/>
      <c r="AC15" s="430"/>
      <c r="AD15" s="430"/>
      <c r="AE15" s="431"/>
      <c r="AF15" s="366" t="s">
        <v>13</v>
      </c>
      <c r="AG15" s="367"/>
      <c r="AH15" s="367"/>
      <c r="AI15" s="367"/>
      <c r="AJ15" s="430" t="e">
        <f>IF(VLOOKUP($AY$2,Data,9,FALSE)=0,"-",VLOOKUP($AY$2,Data,9,FALSE))</f>
        <v>#REF!</v>
      </c>
      <c r="AK15" s="430"/>
      <c r="AL15" s="430"/>
      <c r="AM15" s="430"/>
      <c r="AN15" s="430"/>
      <c r="AO15" s="430"/>
      <c r="AP15" s="430"/>
      <c r="AQ15" s="430"/>
      <c r="AR15" s="430"/>
      <c r="AS15" s="430"/>
      <c r="AT15" s="430"/>
      <c r="AU15" s="430"/>
      <c r="AV15" s="431"/>
    </row>
    <row r="16" spans="2:48" ht="24.75" customHeight="1">
      <c r="B16" s="352"/>
      <c r="C16" s="353"/>
      <c r="D16" s="353"/>
      <c r="E16" s="353"/>
      <c r="F16" s="353"/>
      <c r="G16" s="445"/>
      <c r="H16" s="412" t="s">
        <v>5</v>
      </c>
      <c r="I16" s="413"/>
      <c r="J16" s="413"/>
      <c r="K16" s="413"/>
      <c r="L16" s="413"/>
      <c r="M16" s="413"/>
      <c r="N16" s="414"/>
      <c r="O16" s="399" t="s">
        <v>12</v>
      </c>
      <c r="P16" s="400"/>
      <c r="Q16" s="400"/>
      <c r="R16" s="400"/>
      <c r="S16" s="401" t="e">
        <f>IF(VLOOKUP($AY$2,Data,16,FALSE)=0,"-",VLOOKUP($AY$2,Data,16,FALSE))</f>
        <v>#REF!</v>
      </c>
      <c r="T16" s="401"/>
      <c r="U16" s="401"/>
      <c r="V16" s="401"/>
      <c r="W16" s="401"/>
      <c r="X16" s="401"/>
      <c r="Y16" s="401"/>
      <c r="Z16" s="401"/>
      <c r="AA16" s="401"/>
      <c r="AB16" s="402" t="s">
        <v>29</v>
      </c>
      <c r="AC16" s="402"/>
      <c r="AD16" s="402"/>
      <c r="AE16" s="403"/>
      <c r="AF16" s="399" t="s">
        <v>13</v>
      </c>
      <c r="AG16" s="400"/>
      <c r="AH16" s="400"/>
      <c r="AI16" s="400"/>
      <c r="AJ16" s="401" t="e">
        <f>IF(VLOOKUP($AY$2,Data,11,FALSE)=0,"-",VLOOKUP($AY$2,Data,11,FALSE))</f>
        <v>#REF!</v>
      </c>
      <c r="AK16" s="401"/>
      <c r="AL16" s="401"/>
      <c r="AM16" s="401"/>
      <c r="AN16" s="401"/>
      <c r="AO16" s="401"/>
      <c r="AP16" s="401"/>
      <c r="AQ16" s="401"/>
      <c r="AR16" s="401"/>
      <c r="AS16" s="402" t="s">
        <v>30</v>
      </c>
      <c r="AT16" s="402"/>
      <c r="AU16" s="402"/>
      <c r="AV16" s="403"/>
    </row>
    <row r="17" spans="2:48" ht="24.75" customHeight="1">
      <c r="B17" s="352"/>
      <c r="C17" s="353"/>
      <c r="D17" s="353"/>
      <c r="E17" s="353"/>
      <c r="F17" s="353"/>
      <c r="G17" s="445"/>
      <c r="H17" s="433" t="s">
        <v>19</v>
      </c>
      <c r="I17" s="434"/>
      <c r="J17" s="434"/>
      <c r="K17" s="434"/>
      <c r="L17" s="434"/>
      <c r="M17" s="434"/>
      <c r="N17" s="435"/>
      <c r="O17" s="419" t="s">
        <v>12</v>
      </c>
      <c r="P17" s="420"/>
      <c r="Q17" s="420"/>
      <c r="R17" s="420"/>
      <c r="S17" s="13" t="s">
        <v>44</v>
      </c>
      <c r="T17" s="477" t="e">
        <f>IF(VLOOKUP($AY$2,Data,17,FALSE)=0,"-",VLOOKUP($AY$2,Data,17,FALSE))</f>
        <v>#REF!</v>
      </c>
      <c r="U17" s="477"/>
      <c r="V17" s="477"/>
      <c r="W17" s="477"/>
      <c r="X17" s="477"/>
      <c r="Y17" s="477"/>
      <c r="Z17" s="477"/>
      <c r="AA17" s="13" t="s">
        <v>45</v>
      </c>
      <c r="AB17" s="402" t="s">
        <v>29</v>
      </c>
      <c r="AC17" s="402"/>
      <c r="AD17" s="402"/>
      <c r="AE17" s="403"/>
      <c r="AF17" s="419" t="s">
        <v>13</v>
      </c>
      <c r="AG17" s="420"/>
      <c r="AH17" s="420"/>
      <c r="AI17" s="420"/>
      <c r="AJ17" s="13" t="s">
        <v>46</v>
      </c>
      <c r="AK17" s="477" t="e">
        <f>IF(VLOOKUP($AY$2,Data,12,FALSE)=0,"-",VLOOKUP($AY$2,Data,12,FALSE))</f>
        <v>#REF!</v>
      </c>
      <c r="AL17" s="477"/>
      <c r="AM17" s="477"/>
      <c r="AN17" s="477"/>
      <c r="AO17" s="477"/>
      <c r="AP17" s="477"/>
      <c r="AQ17" s="477"/>
      <c r="AR17" s="13" t="s">
        <v>47</v>
      </c>
      <c r="AS17" s="402" t="s">
        <v>30</v>
      </c>
      <c r="AT17" s="402"/>
      <c r="AU17" s="402"/>
      <c r="AV17" s="403"/>
    </row>
    <row r="18" spans="2:48" ht="24.75" customHeight="1">
      <c r="B18" s="352"/>
      <c r="C18" s="353"/>
      <c r="D18" s="353"/>
      <c r="E18" s="353"/>
      <c r="F18" s="353"/>
      <c r="G18" s="445"/>
      <c r="H18" s="427" t="s">
        <v>6</v>
      </c>
      <c r="I18" s="428"/>
      <c r="J18" s="428"/>
      <c r="K18" s="428"/>
      <c r="L18" s="428"/>
      <c r="M18" s="428"/>
      <c r="N18" s="429"/>
      <c r="O18" s="419" t="s">
        <v>12</v>
      </c>
      <c r="P18" s="420"/>
      <c r="Q18" s="420"/>
      <c r="R18" s="420"/>
      <c r="S18" s="477" t="e">
        <f>IF(VLOOKUP($AY$2,Data,18,FALSE)=0,"-",VLOOKUP($AY$2,Data,18,FALSE))</f>
        <v>#REF!</v>
      </c>
      <c r="T18" s="477"/>
      <c r="U18" s="477"/>
      <c r="V18" s="477"/>
      <c r="W18" s="477"/>
      <c r="X18" s="477"/>
      <c r="Y18" s="477"/>
      <c r="Z18" s="477"/>
      <c r="AA18" s="477"/>
      <c r="AB18" s="425"/>
      <c r="AC18" s="425"/>
      <c r="AD18" s="425"/>
      <c r="AE18" s="426"/>
      <c r="AF18" s="419" t="s">
        <v>13</v>
      </c>
      <c r="AG18" s="420"/>
      <c r="AH18" s="420"/>
      <c r="AI18" s="420"/>
      <c r="AJ18" s="477" t="e">
        <f>IF(VLOOKUP($AY$2,Data,13,FALSE)=0,"-",VLOOKUP($AY$2,Data,13,FALSE))</f>
        <v>#REF!</v>
      </c>
      <c r="AK18" s="477"/>
      <c r="AL18" s="477"/>
      <c r="AM18" s="477"/>
      <c r="AN18" s="477"/>
      <c r="AO18" s="477"/>
      <c r="AP18" s="477"/>
      <c r="AQ18" s="477"/>
      <c r="AR18" s="477"/>
      <c r="AS18" s="425"/>
      <c r="AT18" s="425"/>
      <c r="AU18" s="425"/>
      <c r="AV18" s="426"/>
    </row>
    <row r="19" spans="2:48" ht="24.75" customHeight="1">
      <c r="B19" s="352"/>
      <c r="C19" s="353"/>
      <c r="D19" s="353"/>
      <c r="E19" s="353"/>
      <c r="F19" s="353"/>
      <c r="G19" s="445"/>
      <c r="H19" s="427" t="s">
        <v>113</v>
      </c>
      <c r="I19" s="428"/>
      <c r="J19" s="428"/>
      <c r="K19" s="428"/>
      <c r="L19" s="428"/>
      <c r="M19" s="428"/>
      <c r="N19" s="429"/>
      <c r="O19" s="419" t="s">
        <v>12</v>
      </c>
      <c r="P19" s="420"/>
      <c r="Q19" s="420"/>
      <c r="R19" s="420"/>
      <c r="S19" s="477" t="e">
        <f>IF(VLOOKUP($AY$2,Data,19,FALSE)=0,"-",VLOOKUP($AY$2,Data,19,FALSE))</f>
        <v>#REF!</v>
      </c>
      <c r="T19" s="477"/>
      <c r="U19" s="477"/>
      <c r="V19" s="477"/>
      <c r="W19" s="477"/>
      <c r="X19" s="477"/>
      <c r="Y19" s="477"/>
      <c r="Z19" s="477"/>
      <c r="AA19" s="477"/>
      <c r="AB19" s="421" t="s">
        <v>31</v>
      </c>
      <c r="AC19" s="421"/>
      <c r="AD19" s="421"/>
      <c r="AE19" s="422"/>
      <c r="AF19" s="419" t="s">
        <v>13</v>
      </c>
      <c r="AG19" s="420"/>
      <c r="AH19" s="420"/>
      <c r="AI19" s="420"/>
      <c r="AJ19" s="477" t="e">
        <f>IF(VLOOKUP($AY$2,Data,14,FALSE)=0,"-",VLOOKUP($AY$2,Data,14,FALSE))</f>
        <v>#REF!</v>
      </c>
      <c r="AK19" s="477"/>
      <c r="AL19" s="477"/>
      <c r="AM19" s="477"/>
      <c r="AN19" s="477"/>
      <c r="AO19" s="477"/>
      <c r="AP19" s="477"/>
      <c r="AQ19" s="477"/>
      <c r="AR19" s="477"/>
      <c r="AS19" s="421" t="s">
        <v>32</v>
      </c>
      <c r="AT19" s="421"/>
      <c r="AU19" s="421"/>
      <c r="AV19" s="422"/>
    </row>
    <row r="20" spans="2:48" ht="24.75" customHeight="1">
      <c r="B20" s="338"/>
      <c r="C20" s="339"/>
      <c r="D20" s="339"/>
      <c r="E20" s="339"/>
      <c r="F20" s="339"/>
      <c r="G20" s="446"/>
      <c r="H20" s="389" t="s">
        <v>114</v>
      </c>
      <c r="I20" s="390"/>
      <c r="J20" s="390"/>
      <c r="K20" s="390"/>
      <c r="L20" s="390"/>
      <c r="M20" s="390"/>
      <c r="N20" s="391"/>
      <c r="O20" s="392" t="s">
        <v>12</v>
      </c>
      <c r="P20" s="393"/>
      <c r="Q20" s="393"/>
      <c r="R20" s="393"/>
      <c r="S20" s="404" t="e">
        <f>IF(VLOOKUP($AY$2,Data,20,FALSE)=0,"-",VLOOKUP($AY$2,Data,20,FALSE))</f>
        <v>#REF!</v>
      </c>
      <c r="T20" s="404"/>
      <c r="U20" s="404"/>
      <c r="V20" s="404"/>
      <c r="W20" s="404"/>
      <c r="X20" s="404"/>
      <c r="Y20" s="404"/>
      <c r="Z20" s="404"/>
      <c r="AA20" s="404"/>
      <c r="AB20" s="405" t="s">
        <v>31</v>
      </c>
      <c r="AC20" s="405"/>
      <c r="AD20" s="405"/>
      <c r="AE20" s="406"/>
      <c r="AF20" s="392" t="s">
        <v>13</v>
      </c>
      <c r="AG20" s="393"/>
      <c r="AH20" s="393"/>
      <c r="AI20" s="393"/>
      <c r="AJ20" s="404" t="e">
        <f>IF(VLOOKUP($AY$2,Data,15,FALSE)=0,"-",VLOOKUP($AY$2,Data,15,FALSE))</f>
        <v>#REF!</v>
      </c>
      <c r="AK20" s="404"/>
      <c r="AL20" s="404"/>
      <c r="AM20" s="404"/>
      <c r="AN20" s="404"/>
      <c r="AO20" s="404"/>
      <c r="AP20" s="404"/>
      <c r="AQ20" s="404"/>
      <c r="AR20" s="404"/>
      <c r="AS20" s="405" t="s">
        <v>32</v>
      </c>
      <c r="AT20" s="405"/>
      <c r="AU20" s="405"/>
      <c r="AV20" s="406"/>
    </row>
    <row r="21" spans="2:48" ht="24.75" customHeight="1">
      <c r="B21" s="335" t="s">
        <v>10</v>
      </c>
      <c r="C21" s="394"/>
      <c r="D21" s="394"/>
      <c r="E21" s="394"/>
      <c r="F21" s="394"/>
      <c r="G21" s="423"/>
      <c r="H21" s="415" t="s">
        <v>5</v>
      </c>
      <c r="I21" s="416"/>
      <c r="J21" s="416"/>
      <c r="K21" s="416"/>
      <c r="L21" s="416"/>
      <c r="M21" s="416"/>
      <c r="N21" s="417"/>
      <c r="O21" s="366" t="s">
        <v>12</v>
      </c>
      <c r="P21" s="367"/>
      <c r="Q21" s="367"/>
      <c r="R21" s="367"/>
      <c r="S21" s="407" t="e">
        <f>IF(VLOOKUP($AY$2,Data,24,FALSE)=0,"-",VLOOKUP($AY$2,Data,24,FALSE))</f>
        <v>#REF!</v>
      </c>
      <c r="T21" s="407"/>
      <c r="U21" s="407"/>
      <c r="V21" s="407"/>
      <c r="W21" s="407"/>
      <c r="X21" s="407"/>
      <c r="Y21" s="407"/>
      <c r="Z21" s="407"/>
      <c r="AA21" s="407"/>
      <c r="AB21" s="408" t="s">
        <v>29</v>
      </c>
      <c r="AC21" s="408"/>
      <c r="AD21" s="408"/>
      <c r="AE21" s="409"/>
      <c r="AF21" s="366" t="s">
        <v>13</v>
      </c>
      <c r="AG21" s="367"/>
      <c r="AH21" s="367"/>
      <c r="AI21" s="367"/>
      <c r="AJ21" s="407" t="e">
        <f>IF(VLOOKUP($AY$2,Data,21,FALSE)=0,"-",VLOOKUP($AY$2,Data,21,FALSE))</f>
        <v>#REF!</v>
      </c>
      <c r="AK21" s="407"/>
      <c r="AL21" s="407"/>
      <c r="AM21" s="407"/>
      <c r="AN21" s="407"/>
      <c r="AO21" s="407"/>
      <c r="AP21" s="407"/>
      <c r="AQ21" s="407"/>
      <c r="AR21" s="407"/>
      <c r="AS21" s="408" t="s">
        <v>30</v>
      </c>
      <c r="AT21" s="408"/>
      <c r="AU21" s="408"/>
      <c r="AV21" s="409"/>
    </row>
    <row r="22" spans="2:48" ht="24.75" customHeight="1">
      <c r="B22" s="395"/>
      <c r="C22" s="396"/>
      <c r="D22" s="396"/>
      <c r="E22" s="396"/>
      <c r="F22" s="396"/>
      <c r="G22" s="424"/>
      <c r="H22" s="412" t="s">
        <v>113</v>
      </c>
      <c r="I22" s="413"/>
      <c r="J22" s="413"/>
      <c r="K22" s="413"/>
      <c r="L22" s="413"/>
      <c r="M22" s="413"/>
      <c r="N22" s="414"/>
      <c r="O22" s="399" t="s">
        <v>12</v>
      </c>
      <c r="P22" s="400"/>
      <c r="Q22" s="400"/>
      <c r="R22" s="400"/>
      <c r="S22" s="401" t="e">
        <f>IF(VLOOKUP($AY$2,Data,25,FALSE)=0,"-",VLOOKUP($AY$2,Data,25,FALSE))</f>
        <v>#REF!</v>
      </c>
      <c r="T22" s="401"/>
      <c r="U22" s="401"/>
      <c r="V22" s="401"/>
      <c r="W22" s="401"/>
      <c r="X22" s="401"/>
      <c r="Y22" s="401"/>
      <c r="Z22" s="401"/>
      <c r="AA22" s="401"/>
      <c r="AB22" s="402" t="s">
        <v>31</v>
      </c>
      <c r="AC22" s="402"/>
      <c r="AD22" s="402"/>
      <c r="AE22" s="403"/>
      <c r="AF22" s="399" t="s">
        <v>13</v>
      </c>
      <c r="AG22" s="400"/>
      <c r="AH22" s="400"/>
      <c r="AI22" s="400"/>
      <c r="AJ22" s="401" t="e">
        <f>IF(VLOOKUP($AY$2,Data,22,FALSE)=0,"-",VLOOKUP($AY$2,Data,22,FALSE))</f>
        <v>#REF!</v>
      </c>
      <c r="AK22" s="401"/>
      <c r="AL22" s="401"/>
      <c r="AM22" s="401"/>
      <c r="AN22" s="401"/>
      <c r="AO22" s="401"/>
      <c r="AP22" s="401"/>
      <c r="AQ22" s="401"/>
      <c r="AR22" s="401"/>
      <c r="AS22" s="402" t="s">
        <v>32</v>
      </c>
      <c r="AT22" s="402"/>
      <c r="AU22" s="402"/>
      <c r="AV22" s="403"/>
    </row>
    <row r="23" spans="2:48" ht="24.75" customHeight="1">
      <c r="B23" s="395"/>
      <c r="C23" s="396"/>
      <c r="D23" s="396"/>
      <c r="E23" s="396"/>
      <c r="F23" s="396"/>
      <c r="G23" s="424"/>
      <c r="H23" s="389" t="s">
        <v>114</v>
      </c>
      <c r="I23" s="390"/>
      <c r="J23" s="390"/>
      <c r="K23" s="390"/>
      <c r="L23" s="390"/>
      <c r="M23" s="390"/>
      <c r="N23" s="391"/>
      <c r="O23" s="392" t="s">
        <v>12</v>
      </c>
      <c r="P23" s="393"/>
      <c r="Q23" s="393"/>
      <c r="R23" s="393"/>
      <c r="S23" s="404" t="e">
        <f>IF(VLOOKUP($AY$2,Data,26,FALSE)=0,"-",VLOOKUP($AY$2,Data,26,FALSE))</f>
        <v>#REF!</v>
      </c>
      <c r="T23" s="404"/>
      <c r="U23" s="404"/>
      <c r="V23" s="404"/>
      <c r="W23" s="404"/>
      <c r="X23" s="404"/>
      <c r="Y23" s="404"/>
      <c r="Z23" s="404"/>
      <c r="AA23" s="404"/>
      <c r="AB23" s="405" t="s">
        <v>31</v>
      </c>
      <c r="AC23" s="405"/>
      <c r="AD23" s="405"/>
      <c r="AE23" s="406"/>
      <c r="AF23" s="392" t="s">
        <v>13</v>
      </c>
      <c r="AG23" s="393"/>
      <c r="AH23" s="393"/>
      <c r="AI23" s="393"/>
      <c r="AJ23" s="404" t="e">
        <f>IF(VLOOKUP($AY$2,Data,23,FALSE)=0,"-",VLOOKUP($AY$2,Data,23,FALSE))</f>
        <v>#REF!</v>
      </c>
      <c r="AK23" s="404"/>
      <c r="AL23" s="404"/>
      <c r="AM23" s="404"/>
      <c r="AN23" s="404"/>
      <c r="AO23" s="404"/>
      <c r="AP23" s="404"/>
      <c r="AQ23" s="404"/>
      <c r="AR23" s="404"/>
      <c r="AS23" s="405" t="s">
        <v>32</v>
      </c>
      <c r="AT23" s="405"/>
      <c r="AU23" s="405"/>
      <c r="AV23" s="406"/>
    </row>
    <row r="24" spans="2:48" ht="24.75" customHeight="1">
      <c r="B24" s="335" t="s">
        <v>11</v>
      </c>
      <c r="C24" s="394"/>
      <c r="D24" s="394"/>
      <c r="E24" s="394"/>
      <c r="F24" s="394"/>
      <c r="G24" s="394"/>
      <c r="H24" s="415" t="s">
        <v>5</v>
      </c>
      <c r="I24" s="416"/>
      <c r="J24" s="416"/>
      <c r="K24" s="416"/>
      <c r="L24" s="416"/>
      <c r="M24" s="416"/>
      <c r="N24" s="417"/>
      <c r="O24" s="366" t="s">
        <v>12</v>
      </c>
      <c r="P24" s="367"/>
      <c r="Q24" s="367"/>
      <c r="R24" s="367"/>
      <c r="S24" s="407" t="e">
        <f>IF(VLOOKUP($AY$2,Data,30,FALSE)=0,"-",VLOOKUP($AY$2,Data,30,FALSE))</f>
        <v>#REF!</v>
      </c>
      <c r="T24" s="407"/>
      <c r="U24" s="407"/>
      <c r="V24" s="407"/>
      <c r="W24" s="407"/>
      <c r="X24" s="407"/>
      <c r="Y24" s="407"/>
      <c r="Z24" s="407"/>
      <c r="AA24" s="407"/>
      <c r="AB24" s="408" t="s">
        <v>29</v>
      </c>
      <c r="AC24" s="408"/>
      <c r="AD24" s="408"/>
      <c r="AE24" s="409"/>
      <c r="AF24" s="366" t="s">
        <v>13</v>
      </c>
      <c r="AG24" s="367"/>
      <c r="AH24" s="367"/>
      <c r="AI24" s="367"/>
      <c r="AJ24" s="407" t="e">
        <f>IF(VLOOKUP($AY$2,Data,27,FALSE)=0,"-",VLOOKUP($AY$2,Data,27,FALSE))</f>
        <v>#REF!</v>
      </c>
      <c r="AK24" s="407"/>
      <c r="AL24" s="407"/>
      <c r="AM24" s="407"/>
      <c r="AN24" s="407"/>
      <c r="AO24" s="407"/>
      <c r="AP24" s="407"/>
      <c r="AQ24" s="407"/>
      <c r="AR24" s="407"/>
      <c r="AS24" s="408" t="s">
        <v>30</v>
      </c>
      <c r="AT24" s="408"/>
      <c r="AU24" s="408"/>
      <c r="AV24" s="409"/>
    </row>
    <row r="25" spans="2:48" ht="24.75" customHeight="1">
      <c r="B25" s="395"/>
      <c r="C25" s="396"/>
      <c r="D25" s="396"/>
      <c r="E25" s="396"/>
      <c r="F25" s="396"/>
      <c r="G25" s="396"/>
      <c r="H25" s="412" t="s">
        <v>113</v>
      </c>
      <c r="I25" s="413"/>
      <c r="J25" s="413"/>
      <c r="K25" s="413"/>
      <c r="L25" s="413"/>
      <c r="M25" s="413"/>
      <c r="N25" s="414"/>
      <c r="O25" s="399" t="s">
        <v>12</v>
      </c>
      <c r="P25" s="400"/>
      <c r="Q25" s="400"/>
      <c r="R25" s="400"/>
      <c r="S25" s="401" t="e">
        <f>IF(VLOOKUP($AY$2,Data,31,FALSE)=0,"-",VLOOKUP($AY$2,Data,31,FALSE))</f>
        <v>#REF!</v>
      </c>
      <c r="T25" s="401"/>
      <c r="U25" s="401"/>
      <c r="V25" s="401"/>
      <c r="W25" s="401"/>
      <c r="X25" s="401"/>
      <c r="Y25" s="401"/>
      <c r="Z25" s="401"/>
      <c r="AA25" s="401"/>
      <c r="AB25" s="402" t="s">
        <v>31</v>
      </c>
      <c r="AC25" s="402"/>
      <c r="AD25" s="402"/>
      <c r="AE25" s="403"/>
      <c r="AF25" s="399" t="s">
        <v>13</v>
      </c>
      <c r="AG25" s="400"/>
      <c r="AH25" s="400"/>
      <c r="AI25" s="400"/>
      <c r="AJ25" s="401" t="e">
        <f>IF(VLOOKUP($AY$2,Data,28,FALSE)=0,"-",VLOOKUP($AY$2,Data,28,FALSE))</f>
        <v>#REF!</v>
      </c>
      <c r="AK25" s="401"/>
      <c r="AL25" s="401"/>
      <c r="AM25" s="401"/>
      <c r="AN25" s="401"/>
      <c r="AO25" s="401"/>
      <c r="AP25" s="401"/>
      <c r="AQ25" s="401"/>
      <c r="AR25" s="401"/>
      <c r="AS25" s="402" t="s">
        <v>32</v>
      </c>
      <c r="AT25" s="402"/>
      <c r="AU25" s="402"/>
      <c r="AV25" s="403"/>
    </row>
    <row r="26" spans="2:48" ht="24.75" customHeight="1">
      <c r="B26" s="397"/>
      <c r="C26" s="398"/>
      <c r="D26" s="398"/>
      <c r="E26" s="398"/>
      <c r="F26" s="398"/>
      <c r="G26" s="398"/>
      <c r="H26" s="389" t="s">
        <v>114</v>
      </c>
      <c r="I26" s="390"/>
      <c r="J26" s="390"/>
      <c r="K26" s="390"/>
      <c r="L26" s="390"/>
      <c r="M26" s="390"/>
      <c r="N26" s="391"/>
      <c r="O26" s="392" t="s">
        <v>12</v>
      </c>
      <c r="P26" s="393"/>
      <c r="Q26" s="393"/>
      <c r="R26" s="393"/>
      <c r="S26" s="404" t="e">
        <f>IF(VLOOKUP($AY$2,Data,32,FALSE)=0,"-",VLOOKUP($AY$2,Data,32,FALSE))</f>
        <v>#REF!</v>
      </c>
      <c r="T26" s="404"/>
      <c r="U26" s="404"/>
      <c r="V26" s="404"/>
      <c r="W26" s="404"/>
      <c r="X26" s="404"/>
      <c r="Y26" s="404"/>
      <c r="Z26" s="404"/>
      <c r="AA26" s="404"/>
      <c r="AB26" s="405" t="s">
        <v>31</v>
      </c>
      <c r="AC26" s="405"/>
      <c r="AD26" s="405"/>
      <c r="AE26" s="406"/>
      <c r="AF26" s="392" t="s">
        <v>13</v>
      </c>
      <c r="AG26" s="393"/>
      <c r="AH26" s="393"/>
      <c r="AI26" s="393"/>
      <c r="AJ26" s="404" t="e">
        <f>IF(VLOOKUP($AY$2,Data,29,FALSE)=0,"-",VLOOKUP($AY$2,Data,29,FALSE))</f>
        <v>#REF!</v>
      </c>
      <c r="AK26" s="404"/>
      <c r="AL26" s="404"/>
      <c r="AM26" s="404"/>
      <c r="AN26" s="404"/>
      <c r="AO26" s="404"/>
      <c r="AP26" s="404"/>
      <c r="AQ26" s="404"/>
      <c r="AR26" s="404"/>
      <c r="AS26" s="405" t="s">
        <v>32</v>
      </c>
      <c r="AT26" s="405"/>
      <c r="AU26" s="405"/>
      <c r="AV26" s="406"/>
    </row>
    <row r="27" spans="2:48" ht="24.75" customHeight="1">
      <c r="B27" s="380" t="s">
        <v>7</v>
      </c>
      <c r="C27" s="381"/>
      <c r="D27" s="381"/>
      <c r="E27" s="381"/>
      <c r="F27" s="381"/>
      <c r="G27" s="381"/>
      <c r="H27" s="381"/>
      <c r="I27" s="381"/>
      <c r="J27" s="381"/>
      <c r="K27" s="381"/>
      <c r="L27" s="381"/>
      <c r="M27" s="381"/>
      <c r="N27" s="382"/>
      <c r="O27" s="383" t="s">
        <v>12</v>
      </c>
      <c r="P27" s="384"/>
      <c r="Q27" s="384"/>
      <c r="R27" s="384"/>
      <c r="S27" s="388" t="e">
        <f>IF(VLOOKUP($AY$2,Data,34,FALSE)=0,"-",VLOOKUP($AY$2,Data,34,FALSE))</f>
        <v>#REF!</v>
      </c>
      <c r="T27" s="388"/>
      <c r="U27" s="388"/>
      <c r="V27" s="388"/>
      <c r="W27" s="388"/>
      <c r="X27" s="388"/>
      <c r="Y27" s="388"/>
      <c r="Z27" s="388"/>
      <c r="AA27" s="388"/>
      <c r="AB27" s="386" t="s">
        <v>29</v>
      </c>
      <c r="AC27" s="386"/>
      <c r="AD27" s="386"/>
      <c r="AE27" s="387"/>
      <c r="AF27" s="383" t="s">
        <v>13</v>
      </c>
      <c r="AG27" s="384"/>
      <c r="AH27" s="384"/>
      <c r="AI27" s="384"/>
      <c r="AJ27" s="388" t="e">
        <f>IF(VLOOKUP($AY$2,Data,33,FALSE)=0,"-",VLOOKUP($AY$2,Data,33,FALSE))</f>
        <v>#REF!</v>
      </c>
      <c r="AK27" s="388"/>
      <c r="AL27" s="388"/>
      <c r="AM27" s="388"/>
      <c r="AN27" s="388"/>
      <c r="AO27" s="388"/>
      <c r="AP27" s="388"/>
      <c r="AQ27" s="388"/>
      <c r="AR27" s="388"/>
      <c r="AS27" s="386" t="s">
        <v>30</v>
      </c>
      <c r="AT27" s="386"/>
      <c r="AU27" s="386"/>
      <c r="AV27" s="387"/>
    </row>
    <row r="28" spans="2:48" ht="24.75" customHeight="1">
      <c r="B28" s="380" t="s">
        <v>14</v>
      </c>
      <c r="C28" s="381"/>
      <c r="D28" s="381"/>
      <c r="E28" s="381"/>
      <c r="F28" s="381"/>
      <c r="G28" s="381"/>
      <c r="H28" s="381"/>
      <c r="I28" s="381"/>
      <c r="J28" s="381"/>
      <c r="K28" s="381"/>
      <c r="L28" s="381"/>
      <c r="M28" s="381"/>
      <c r="N28" s="382"/>
      <c r="O28" s="383" t="s">
        <v>12</v>
      </c>
      <c r="P28" s="384"/>
      <c r="Q28" s="384"/>
      <c r="R28" s="384"/>
      <c r="S28" s="388" t="e">
        <f>IF(VLOOKUP($AY$2,Data,38,FALSE)=0,"-",VLOOKUP($AY$2,Data,38,FALSE))</f>
        <v>#REF!</v>
      </c>
      <c r="T28" s="388"/>
      <c r="U28" s="388"/>
      <c r="V28" s="388"/>
      <c r="W28" s="388"/>
      <c r="X28" s="388"/>
      <c r="Y28" s="388"/>
      <c r="Z28" s="388"/>
      <c r="AA28" s="388"/>
      <c r="AB28" s="386" t="s">
        <v>33</v>
      </c>
      <c r="AC28" s="386"/>
      <c r="AD28" s="386"/>
      <c r="AE28" s="387"/>
      <c r="AF28" s="383" t="s">
        <v>13</v>
      </c>
      <c r="AG28" s="384"/>
      <c r="AH28" s="384"/>
      <c r="AI28" s="384"/>
      <c r="AJ28" s="388" t="e">
        <f>IF(VLOOKUP($AY$2,Data,35,FALSE)=0,"-",VLOOKUP($AY$2,Data,35,FALSE))</f>
        <v>#REF!</v>
      </c>
      <c r="AK28" s="388"/>
      <c r="AL28" s="388"/>
      <c r="AM28" s="388"/>
      <c r="AN28" s="388"/>
      <c r="AO28" s="388"/>
      <c r="AP28" s="388"/>
      <c r="AQ28" s="388"/>
      <c r="AR28" s="388"/>
      <c r="AS28" s="386" t="s">
        <v>34</v>
      </c>
      <c r="AT28" s="386"/>
      <c r="AU28" s="386"/>
      <c r="AV28" s="387"/>
    </row>
    <row r="29" spans="2:48" ht="24.75" customHeight="1">
      <c r="B29" s="380" t="s">
        <v>15</v>
      </c>
      <c r="C29" s="381"/>
      <c r="D29" s="381"/>
      <c r="E29" s="381"/>
      <c r="F29" s="381"/>
      <c r="G29" s="381"/>
      <c r="H29" s="381"/>
      <c r="I29" s="381"/>
      <c r="J29" s="381"/>
      <c r="K29" s="381"/>
      <c r="L29" s="381"/>
      <c r="M29" s="381"/>
      <c r="N29" s="382"/>
      <c r="O29" s="383" t="s">
        <v>12</v>
      </c>
      <c r="P29" s="384"/>
      <c r="Q29" s="384"/>
      <c r="R29" s="384"/>
      <c r="S29" s="388" t="e">
        <f>IF(VLOOKUP($AY$2,Data,39,FALSE)=0,"-",VLOOKUP($AY$2,Data,39,FALSE))</f>
        <v>#REF!</v>
      </c>
      <c r="T29" s="388"/>
      <c r="U29" s="388"/>
      <c r="V29" s="388"/>
      <c r="W29" s="388"/>
      <c r="X29" s="388"/>
      <c r="Y29" s="388"/>
      <c r="Z29" s="388"/>
      <c r="AA29" s="388"/>
      <c r="AB29" s="386" t="s">
        <v>29</v>
      </c>
      <c r="AC29" s="386"/>
      <c r="AD29" s="386"/>
      <c r="AE29" s="387"/>
      <c r="AF29" s="383" t="s">
        <v>13</v>
      </c>
      <c r="AG29" s="384"/>
      <c r="AH29" s="384"/>
      <c r="AI29" s="384"/>
      <c r="AJ29" s="388" t="e">
        <f>IF(VLOOKUP($AY$2,Data,36,FALSE)=0,"-",VLOOKUP($AY$2,Data,36,FALSE))</f>
        <v>#REF!</v>
      </c>
      <c r="AK29" s="388"/>
      <c r="AL29" s="388"/>
      <c r="AM29" s="388"/>
      <c r="AN29" s="388"/>
      <c r="AO29" s="388"/>
      <c r="AP29" s="388"/>
      <c r="AQ29" s="388"/>
      <c r="AR29" s="388"/>
      <c r="AS29" s="386" t="s">
        <v>30</v>
      </c>
      <c r="AT29" s="386"/>
      <c r="AU29" s="386"/>
      <c r="AV29" s="387"/>
    </row>
    <row r="30" spans="2:48" ht="24.75" customHeight="1">
      <c r="B30" s="374" t="s">
        <v>18</v>
      </c>
      <c r="C30" s="375"/>
      <c r="D30" s="375"/>
      <c r="E30" s="375"/>
      <c r="F30" s="375"/>
      <c r="G30" s="375"/>
      <c r="H30" s="375"/>
      <c r="I30" s="375"/>
      <c r="J30" s="375"/>
      <c r="K30" s="375"/>
      <c r="L30" s="375"/>
      <c r="M30" s="375"/>
      <c r="N30" s="376"/>
      <c r="O30" s="366" t="s">
        <v>12</v>
      </c>
      <c r="P30" s="367"/>
      <c r="Q30" s="367"/>
      <c r="R30" s="367"/>
      <c r="S30" s="407" t="e">
        <f>IF(VLOOKUP($AY$2,Data,40,FALSE)=0,"-",VLOOKUP($AY$2,Data,40,FALSE))</f>
        <v>#REF!</v>
      </c>
      <c r="T30" s="407"/>
      <c r="U30" s="407"/>
      <c r="V30" s="407"/>
      <c r="W30" s="407"/>
      <c r="X30" s="407"/>
      <c r="Y30" s="407"/>
      <c r="Z30" s="407"/>
      <c r="AA30" s="407"/>
      <c r="AB30" s="364" t="s">
        <v>29</v>
      </c>
      <c r="AC30" s="364"/>
      <c r="AD30" s="364"/>
      <c r="AE30" s="365"/>
      <c r="AF30" s="366" t="s">
        <v>13</v>
      </c>
      <c r="AG30" s="367"/>
      <c r="AH30" s="367"/>
      <c r="AI30" s="367"/>
      <c r="AJ30" s="407" t="e">
        <f>IF(VLOOKUP($AY$2,Data,37,FALSE)=0,"-",VLOOKUP($AY$2,Data,37,FALSE))</f>
        <v>#REF!</v>
      </c>
      <c r="AK30" s="407"/>
      <c r="AL30" s="407"/>
      <c r="AM30" s="407"/>
      <c r="AN30" s="407"/>
      <c r="AO30" s="407"/>
      <c r="AP30" s="407"/>
      <c r="AQ30" s="407"/>
      <c r="AR30" s="407"/>
      <c r="AS30" s="364" t="s">
        <v>30</v>
      </c>
      <c r="AT30" s="364"/>
      <c r="AU30" s="364"/>
      <c r="AV30" s="365"/>
    </row>
    <row r="31" spans="2:48" ht="33.75" customHeight="1">
      <c r="B31" s="374" t="s">
        <v>16</v>
      </c>
      <c r="C31" s="375"/>
      <c r="D31" s="375"/>
      <c r="E31" s="375"/>
      <c r="F31" s="375"/>
      <c r="G31" s="375"/>
      <c r="H31" s="375"/>
      <c r="I31" s="375"/>
      <c r="J31" s="375"/>
      <c r="K31" s="375"/>
      <c r="L31" s="375"/>
      <c r="M31" s="375"/>
      <c r="N31" s="376"/>
      <c r="O31" s="482" t="e">
        <f>IF(VLOOKUP($AY$2,Data,41,FALSE)=0,"-",VLOOKUP($AY$2,Data,41,FALSE))</f>
        <v>#REF!</v>
      </c>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row>
    <row r="32" spans="2:48" ht="21.75" customHeight="1">
      <c r="B32" s="380" t="s">
        <v>8</v>
      </c>
      <c r="C32" s="381"/>
      <c r="D32" s="381"/>
      <c r="E32" s="381"/>
      <c r="F32" s="381"/>
      <c r="G32" s="381"/>
      <c r="H32" s="381"/>
      <c r="I32" s="381"/>
      <c r="J32" s="381"/>
      <c r="K32" s="381"/>
      <c r="L32" s="381"/>
      <c r="M32" s="381"/>
      <c r="N32" s="382"/>
      <c r="O32" s="482" t="e">
        <f>IF(VLOOKUP($AY$2,Data,42,FALSE)=0,"-",VLOOKUP($AY$2,Data,42,FALSE))</f>
        <v>#REF!</v>
      </c>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4"/>
    </row>
    <row r="33" spans="2:48" ht="18" customHeight="1">
      <c r="B33" s="335" t="s">
        <v>2</v>
      </c>
      <c r="C33" s="369"/>
      <c r="D33" s="369"/>
      <c r="E33" s="369"/>
      <c r="F33" s="369"/>
      <c r="G33" s="369"/>
      <c r="H33" s="369"/>
      <c r="I33" s="369"/>
      <c r="J33" s="369"/>
      <c r="K33" s="369"/>
      <c r="L33" s="369"/>
      <c r="M33" s="369"/>
      <c r="N33" s="370"/>
      <c r="O33" s="341" t="s">
        <v>27</v>
      </c>
      <c r="P33" s="342"/>
      <c r="Q33" s="342"/>
      <c r="R33" s="342"/>
      <c r="S33" s="342"/>
      <c r="T33" s="342"/>
      <c r="U33" s="342"/>
      <c r="V33" s="343"/>
      <c r="W33" s="478" t="e">
        <f>VLOOKUP($AY$2,Data,43,FALSE)</f>
        <v>#REF!</v>
      </c>
      <c r="X33" s="479"/>
      <c r="Y33" s="479"/>
      <c r="Z33" s="479"/>
      <c r="AA33" s="479"/>
      <c r="AB33" s="479"/>
      <c r="AC33" s="479"/>
      <c r="AD33" s="479"/>
      <c r="AE33" s="480"/>
      <c r="AF33" s="344" t="s">
        <v>28</v>
      </c>
      <c r="AG33" s="342"/>
      <c r="AH33" s="342"/>
      <c r="AI33" s="342"/>
      <c r="AJ33" s="342"/>
      <c r="AK33" s="342"/>
      <c r="AL33" s="342"/>
      <c r="AM33" s="343"/>
      <c r="AN33" s="478" t="e">
        <f>VLOOKUP($AY$2,Data,44,FALSE)</f>
        <v>#REF!</v>
      </c>
      <c r="AO33" s="479"/>
      <c r="AP33" s="479"/>
      <c r="AQ33" s="479"/>
      <c r="AR33" s="479"/>
      <c r="AS33" s="479"/>
      <c r="AT33" s="479"/>
      <c r="AU33" s="479"/>
      <c r="AV33" s="481"/>
    </row>
    <row r="34" spans="2:48" ht="18" customHeight="1">
      <c r="B34" s="371"/>
      <c r="C34" s="372"/>
      <c r="D34" s="372"/>
      <c r="E34" s="372"/>
      <c r="F34" s="372"/>
      <c r="G34" s="372"/>
      <c r="H34" s="372"/>
      <c r="I34" s="372"/>
      <c r="J34" s="372"/>
      <c r="K34" s="372"/>
      <c r="L34" s="372"/>
      <c r="M34" s="372"/>
      <c r="N34" s="373"/>
      <c r="O34" s="345" t="s">
        <v>0</v>
      </c>
      <c r="P34" s="346"/>
      <c r="Q34" s="346"/>
      <c r="R34" s="346"/>
      <c r="S34" s="346"/>
      <c r="T34" s="346"/>
      <c r="U34" s="346"/>
      <c r="V34" s="347"/>
      <c r="W34" s="485" t="e">
        <f>VLOOKUP($AY$2,Data,45,FALSE)</f>
        <v>#REF!</v>
      </c>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 customHeight="1">
      <c r="B35" s="335" t="s">
        <v>3</v>
      </c>
      <c r="C35" s="336"/>
      <c r="D35" s="336"/>
      <c r="E35" s="336"/>
      <c r="F35" s="336"/>
      <c r="G35" s="336"/>
      <c r="H35" s="336"/>
      <c r="I35" s="336"/>
      <c r="J35" s="336"/>
      <c r="K35" s="336"/>
      <c r="L35" s="336"/>
      <c r="M35" s="336"/>
      <c r="N35" s="337"/>
      <c r="O35" s="341" t="s">
        <v>27</v>
      </c>
      <c r="P35" s="342"/>
      <c r="Q35" s="342"/>
      <c r="R35" s="342"/>
      <c r="S35" s="342"/>
      <c r="T35" s="342"/>
      <c r="U35" s="342"/>
      <c r="V35" s="343"/>
      <c r="W35" s="478" t="e">
        <f>VLOOKUP($AY$2,Data,46,FALSE)</f>
        <v>#REF!</v>
      </c>
      <c r="X35" s="479"/>
      <c r="Y35" s="479"/>
      <c r="Z35" s="479"/>
      <c r="AA35" s="479"/>
      <c r="AB35" s="479"/>
      <c r="AC35" s="479"/>
      <c r="AD35" s="479"/>
      <c r="AE35" s="480"/>
      <c r="AF35" s="344" t="s">
        <v>28</v>
      </c>
      <c r="AG35" s="342"/>
      <c r="AH35" s="342"/>
      <c r="AI35" s="342"/>
      <c r="AJ35" s="342"/>
      <c r="AK35" s="342"/>
      <c r="AL35" s="342"/>
      <c r="AM35" s="343"/>
      <c r="AN35" s="478" t="e">
        <f>VLOOKUP($AY$2,Data,47,FALSE)</f>
        <v>#REF!</v>
      </c>
      <c r="AO35" s="479"/>
      <c r="AP35" s="479"/>
      <c r="AQ35" s="479"/>
      <c r="AR35" s="479"/>
      <c r="AS35" s="479"/>
      <c r="AT35" s="479"/>
      <c r="AU35" s="479"/>
      <c r="AV35" s="481"/>
    </row>
    <row r="36" spans="2:48" ht="18" customHeight="1">
      <c r="B36" s="338"/>
      <c r="C36" s="339"/>
      <c r="D36" s="339"/>
      <c r="E36" s="339"/>
      <c r="F36" s="339"/>
      <c r="G36" s="339"/>
      <c r="H36" s="339"/>
      <c r="I36" s="339"/>
      <c r="J36" s="339"/>
      <c r="K36" s="339"/>
      <c r="L36" s="339"/>
      <c r="M36" s="339"/>
      <c r="N36" s="340"/>
      <c r="O36" s="345" t="s">
        <v>0</v>
      </c>
      <c r="P36" s="346"/>
      <c r="Q36" s="346"/>
      <c r="R36" s="346"/>
      <c r="S36" s="346"/>
      <c r="T36" s="346"/>
      <c r="U36" s="346"/>
      <c r="V36" s="347"/>
      <c r="W36" s="485" t="e">
        <f>VLOOKUP($AY$2,Data,48,FALSE)</f>
        <v>#REF!</v>
      </c>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 customHeight="1">
      <c r="B37" s="351" t="s">
        <v>1</v>
      </c>
      <c r="C37" s="336"/>
      <c r="D37" s="336"/>
      <c r="E37" s="336"/>
      <c r="F37" s="336"/>
      <c r="G37" s="336"/>
      <c r="H37" s="336"/>
      <c r="I37" s="336"/>
      <c r="J37" s="336"/>
      <c r="K37" s="336"/>
      <c r="L37" s="336"/>
      <c r="M37" s="336"/>
      <c r="N37" s="337"/>
      <c r="O37" s="488" t="e">
        <f>VLOOKUP($AY$2,Data,49,FALSE)</f>
        <v>#REF!</v>
      </c>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90"/>
    </row>
    <row r="38" spans="2:48" ht="18" customHeight="1">
      <c r="B38" s="352"/>
      <c r="C38" s="353"/>
      <c r="D38" s="353"/>
      <c r="E38" s="353"/>
      <c r="F38" s="353"/>
      <c r="G38" s="353"/>
      <c r="H38" s="353"/>
      <c r="I38" s="353"/>
      <c r="J38" s="353"/>
      <c r="K38" s="353"/>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60"/>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3"/>
    </row>
    <row r="41" spans="2:48" ht="18" customHeight="1">
      <c r="B41" s="352"/>
      <c r="C41" s="353"/>
      <c r="D41" s="353"/>
      <c r="E41" s="353"/>
      <c r="F41" s="353"/>
      <c r="G41" s="353"/>
      <c r="H41" s="353"/>
      <c r="I41" s="353"/>
      <c r="J41" s="353"/>
      <c r="K41" s="353"/>
      <c r="L41" s="353"/>
      <c r="M41" s="353"/>
      <c r="N41" s="354"/>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2"/>
    </row>
    <row r="42" spans="2:48" ht="18" customHeight="1">
      <c r="B42" s="333" t="s">
        <v>20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row>
    <row r="43" spans="2:48" ht="18" customHeight="1">
      <c r="B43" s="334" t="s">
        <v>48</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sheetData>
  <sheetProtection/>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F25:AI25"/>
    <mergeCell ref="O13:AV14"/>
    <mergeCell ref="AB15:AE15"/>
    <mergeCell ref="H15:N15"/>
    <mergeCell ref="AS15:AV15"/>
    <mergeCell ref="S15:AA15"/>
    <mergeCell ref="O15:R15"/>
    <mergeCell ref="AJ15:AR15"/>
    <mergeCell ref="AS16:AV16"/>
    <mergeCell ref="AJ25:AR25"/>
    <mergeCell ref="AF26:AI26"/>
    <mergeCell ref="AS21:AV21"/>
    <mergeCell ref="AJ21:AR21"/>
    <mergeCell ref="AJ24:AR24"/>
    <mergeCell ref="AF21:AI21"/>
    <mergeCell ref="AS26:AV26"/>
    <mergeCell ref="AS25:AV25"/>
    <mergeCell ref="AS24:AV24"/>
    <mergeCell ref="AF24:AI24"/>
    <mergeCell ref="B43:AV43"/>
    <mergeCell ref="W34:AV34"/>
    <mergeCell ref="B33:N34"/>
    <mergeCell ref="B42:AV42"/>
    <mergeCell ref="B35:N36"/>
    <mergeCell ref="W36:AV36"/>
    <mergeCell ref="O37:AV37"/>
    <mergeCell ref="O38:AV38"/>
    <mergeCell ref="O34:V34"/>
    <mergeCell ref="O35:V35"/>
    <mergeCell ref="B32:N32"/>
    <mergeCell ref="O32:AV32"/>
    <mergeCell ref="AB30:AE30"/>
    <mergeCell ref="AJ29:AR29"/>
    <mergeCell ref="AF30:AI30"/>
    <mergeCell ref="AJ30:AR30"/>
    <mergeCell ref="B31:N31"/>
    <mergeCell ref="B29:N29"/>
    <mergeCell ref="AS29:AV29"/>
    <mergeCell ref="AB29:AE29"/>
    <mergeCell ref="H25:N25"/>
    <mergeCell ref="B27:N27"/>
    <mergeCell ref="B24:G26"/>
    <mergeCell ref="B28:N28"/>
    <mergeCell ref="B30:N30"/>
    <mergeCell ref="AS30:AV30"/>
    <mergeCell ref="O31:AV31"/>
    <mergeCell ref="AF27:AI27"/>
    <mergeCell ref="AJ28:AR28"/>
    <mergeCell ref="AF28:AI28"/>
    <mergeCell ref="AJ27:AR27"/>
    <mergeCell ref="O28:R28"/>
    <mergeCell ref="AB27:AE27"/>
    <mergeCell ref="O9:AV10"/>
    <mergeCell ref="AF15:AI15"/>
    <mergeCell ref="AS17:AV17"/>
    <mergeCell ref="AF16:AI16"/>
    <mergeCell ref="AF17:AI17"/>
    <mergeCell ref="O24:R24"/>
    <mergeCell ref="O25:R25"/>
    <mergeCell ref="O27:R27"/>
    <mergeCell ref="AB28:AE28"/>
    <mergeCell ref="S28:AA28"/>
    <mergeCell ref="S25:AA25"/>
    <mergeCell ref="AB25:AE25"/>
    <mergeCell ref="O39:AV39"/>
    <mergeCell ref="O36:V36"/>
    <mergeCell ref="O33:V33"/>
    <mergeCell ref="W33:AE33"/>
    <mergeCell ref="AN33:AV33"/>
    <mergeCell ref="W35:AE35"/>
    <mergeCell ref="AN35:AV35"/>
    <mergeCell ref="AF35:AM35"/>
    <mergeCell ref="B6:N6"/>
    <mergeCell ref="H19:N19"/>
    <mergeCell ref="H18:N18"/>
    <mergeCell ref="B9:N10"/>
    <mergeCell ref="B13:N14"/>
    <mergeCell ref="H16:N16"/>
    <mergeCell ref="B15:G20"/>
    <mergeCell ref="O19:R19"/>
    <mergeCell ref="AB17:AE17"/>
    <mergeCell ref="O16:R16"/>
    <mergeCell ref="O17:R17"/>
    <mergeCell ref="AB18:AE18"/>
    <mergeCell ref="T17:Z17"/>
    <mergeCell ref="AB19:AE19"/>
    <mergeCell ref="AJ18:AR18"/>
    <mergeCell ref="AF19:AI19"/>
    <mergeCell ref="AS18:AV18"/>
    <mergeCell ref="AJ20:AR20"/>
    <mergeCell ref="AJ19:AR19"/>
    <mergeCell ref="AS19:AV19"/>
    <mergeCell ref="AS20:AV20"/>
    <mergeCell ref="AF20:AI20"/>
    <mergeCell ref="AF18:AI18"/>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140" t="s">
        <v>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X2" s="11" t="s">
        <v>43</v>
      </c>
      <c r="AY2" s="12">
        <v>27</v>
      </c>
    </row>
    <row r="3" spans="45:48" ht="9.75" customHeight="1">
      <c r="AS3" s="3"/>
      <c r="AT3" s="3"/>
      <c r="AU3" s="3"/>
      <c r="AV3" s="2"/>
    </row>
    <row r="4" spans="2:48" ht="15.75" customHeight="1">
      <c r="B4" s="465" t="s">
        <v>111</v>
      </c>
      <c r="C4" s="466"/>
      <c r="D4" s="466"/>
      <c r="E4" s="466"/>
      <c r="F4" s="466"/>
      <c r="G4" s="466"/>
      <c r="H4" s="466"/>
      <c r="I4" s="466"/>
      <c r="J4" s="466"/>
      <c r="K4" s="466"/>
      <c r="L4" s="466"/>
      <c r="M4" s="466"/>
      <c r="N4" s="467"/>
      <c r="O4" s="465" t="e">
        <f>VLOOKUP($AY$2,Data,3,FALSE)</f>
        <v>#REF!</v>
      </c>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7"/>
    </row>
    <row r="5" spans="2:48" ht="15.75" customHeight="1">
      <c r="B5" s="468"/>
      <c r="C5" s="469"/>
      <c r="D5" s="469"/>
      <c r="E5" s="469"/>
      <c r="F5" s="469"/>
      <c r="G5" s="469"/>
      <c r="H5" s="469"/>
      <c r="I5" s="469"/>
      <c r="J5" s="469"/>
      <c r="K5" s="469"/>
      <c r="L5" s="469"/>
      <c r="M5" s="469"/>
      <c r="N5" s="470"/>
      <c r="O5" s="468"/>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70"/>
    </row>
    <row r="6" spans="2:48" ht="23.25" customHeight="1">
      <c r="B6" s="471" t="s">
        <v>23</v>
      </c>
      <c r="C6" s="472"/>
      <c r="D6" s="472"/>
      <c r="E6" s="472"/>
      <c r="F6" s="472"/>
      <c r="G6" s="472"/>
      <c r="H6" s="472"/>
      <c r="I6" s="472"/>
      <c r="J6" s="472"/>
      <c r="K6" s="472"/>
      <c r="L6" s="472"/>
      <c r="M6" s="472"/>
      <c r="N6" s="473"/>
      <c r="O6" s="474" t="e">
        <f>VLOOKUP($AY$2,Data,4,FALSE)</f>
        <v>#REF!</v>
      </c>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6"/>
    </row>
    <row r="7" spans="2:48" ht="18" customHeight="1">
      <c r="B7" s="335" t="s">
        <v>26</v>
      </c>
      <c r="C7" s="336"/>
      <c r="D7" s="336"/>
      <c r="E7" s="336"/>
      <c r="F7" s="336"/>
      <c r="G7" s="336"/>
      <c r="H7" s="336"/>
      <c r="I7" s="336"/>
      <c r="J7" s="336"/>
      <c r="K7" s="336"/>
      <c r="L7" s="336"/>
      <c r="M7" s="336"/>
      <c r="N7" s="337"/>
      <c r="O7" s="465" t="e">
        <f>VLOOKUP($AY$2,Data,5,FALSE)&amp;VLOOKUP($AY$2,Data,6,FALSE)</f>
        <v>#REF!</v>
      </c>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7"/>
    </row>
    <row r="8" spans="2:48" ht="18" customHeight="1">
      <c r="B8" s="338"/>
      <c r="C8" s="339"/>
      <c r="D8" s="339"/>
      <c r="E8" s="339"/>
      <c r="F8" s="339"/>
      <c r="G8" s="339"/>
      <c r="H8" s="339"/>
      <c r="I8" s="339"/>
      <c r="J8" s="339"/>
      <c r="K8" s="339"/>
      <c r="L8" s="339"/>
      <c r="M8" s="339"/>
      <c r="N8" s="340"/>
      <c r="O8" s="468"/>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35" t="s">
        <v>24</v>
      </c>
      <c r="C9" s="336"/>
      <c r="D9" s="336"/>
      <c r="E9" s="336"/>
      <c r="F9" s="336"/>
      <c r="G9" s="336"/>
      <c r="H9" s="336"/>
      <c r="I9" s="336"/>
      <c r="J9" s="336"/>
      <c r="K9" s="336"/>
      <c r="L9" s="336"/>
      <c r="M9" s="336"/>
      <c r="N9" s="337"/>
      <c r="O9" s="465" t="e">
        <f>VLOOKUP($AY$2,Data,7,FALSE)</f>
        <v>#REF!</v>
      </c>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7"/>
    </row>
    <row r="10" spans="2:48" ht="17.25" customHeight="1">
      <c r="B10" s="338"/>
      <c r="C10" s="339"/>
      <c r="D10" s="339"/>
      <c r="E10" s="339"/>
      <c r="F10" s="339"/>
      <c r="G10" s="339"/>
      <c r="H10" s="339"/>
      <c r="I10" s="339"/>
      <c r="J10" s="339"/>
      <c r="K10" s="339"/>
      <c r="L10" s="339"/>
      <c r="M10" s="339"/>
      <c r="N10" s="340"/>
      <c r="O10" s="468"/>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70"/>
    </row>
    <row r="11" spans="2:48" ht="15.75" customHeight="1">
      <c r="B11" s="351" t="s">
        <v>112</v>
      </c>
      <c r="C11" s="336"/>
      <c r="D11" s="336"/>
      <c r="E11" s="336"/>
      <c r="F11" s="336"/>
      <c r="G11" s="336"/>
      <c r="H11" s="336"/>
      <c r="I11" s="336"/>
      <c r="J11" s="336"/>
      <c r="K11" s="336"/>
      <c r="L11" s="336"/>
      <c r="M11" s="336"/>
      <c r="N11" s="337"/>
      <c r="O11" s="491" t="e">
        <f>VLOOKUP($AY$2,Data,8,FALSE)</f>
        <v>#REF!</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492"/>
    </row>
    <row r="12" spans="2:48" ht="15.75" customHeight="1">
      <c r="B12" s="338"/>
      <c r="C12" s="339"/>
      <c r="D12" s="339"/>
      <c r="E12" s="339"/>
      <c r="F12" s="339"/>
      <c r="G12" s="339"/>
      <c r="H12" s="339"/>
      <c r="I12" s="339"/>
      <c r="J12" s="339"/>
      <c r="K12" s="339"/>
      <c r="L12" s="339"/>
      <c r="M12" s="339"/>
      <c r="N12" s="340"/>
      <c r="O12" s="493"/>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5"/>
    </row>
    <row r="13" spans="2:48" ht="18" customHeight="1">
      <c r="B13" s="447" t="s">
        <v>115</v>
      </c>
      <c r="C13" s="448"/>
      <c r="D13" s="448"/>
      <c r="E13" s="448"/>
      <c r="F13" s="448"/>
      <c r="G13" s="448"/>
      <c r="H13" s="448"/>
      <c r="I13" s="448"/>
      <c r="J13" s="448"/>
      <c r="K13" s="448"/>
      <c r="L13" s="448"/>
      <c r="M13" s="448"/>
      <c r="N13" s="449"/>
      <c r="O13" s="453" t="e">
        <f>VLOOKUP($AY$2,Data,2,FALSE)</f>
        <v>#REF!</v>
      </c>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5"/>
    </row>
    <row r="14" spans="2:48" ht="18" customHeight="1">
      <c r="B14" s="450"/>
      <c r="C14" s="451"/>
      <c r="D14" s="451"/>
      <c r="E14" s="451"/>
      <c r="F14" s="451"/>
      <c r="G14" s="451"/>
      <c r="H14" s="451"/>
      <c r="I14" s="451"/>
      <c r="J14" s="451"/>
      <c r="K14" s="451"/>
      <c r="L14" s="451"/>
      <c r="M14" s="451"/>
      <c r="N14" s="452"/>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8"/>
    </row>
    <row r="15" spans="2:48" ht="24.75" customHeight="1">
      <c r="B15" s="335" t="s">
        <v>9</v>
      </c>
      <c r="C15" s="336"/>
      <c r="D15" s="336"/>
      <c r="E15" s="336"/>
      <c r="F15" s="336"/>
      <c r="G15" s="444"/>
      <c r="H15" s="415" t="s">
        <v>4</v>
      </c>
      <c r="I15" s="416"/>
      <c r="J15" s="416"/>
      <c r="K15" s="416"/>
      <c r="L15" s="416"/>
      <c r="M15" s="416"/>
      <c r="N15" s="417"/>
      <c r="O15" s="366" t="s">
        <v>12</v>
      </c>
      <c r="P15" s="367"/>
      <c r="Q15" s="367"/>
      <c r="R15" s="367"/>
      <c r="S15" s="430" t="e">
        <f>IF(VLOOKUP($AY$2,Data,10,FALSE)=0,"-",VLOOKUP($AY$2,Data,10,FALSE))</f>
        <v>#REF!</v>
      </c>
      <c r="T15" s="430"/>
      <c r="U15" s="430"/>
      <c r="V15" s="430"/>
      <c r="W15" s="430"/>
      <c r="X15" s="430"/>
      <c r="Y15" s="430"/>
      <c r="Z15" s="430"/>
      <c r="AA15" s="430"/>
      <c r="AB15" s="430"/>
      <c r="AC15" s="430"/>
      <c r="AD15" s="430"/>
      <c r="AE15" s="431"/>
      <c r="AF15" s="366" t="s">
        <v>13</v>
      </c>
      <c r="AG15" s="367"/>
      <c r="AH15" s="367"/>
      <c r="AI15" s="367"/>
      <c r="AJ15" s="430" t="e">
        <f>IF(VLOOKUP($AY$2,Data,9,FALSE)=0,"-",VLOOKUP($AY$2,Data,9,FALSE))</f>
        <v>#REF!</v>
      </c>
      <c r="AK15" s="430"/>
      <c r="AL15" s="430"/>
      <c r="AM15" s="430"/>
      <c r="AN15" s="430"/>
      <c r="AO15" s="430"/>
      <c r="AP15" s="430"/>
      <c r="AQ15" s="430"/>
      <c r="AR15" s="430"/>
      <c r="AS15" s="430"/>
      <c r="AT15" s="430"/>
      <c r="AU15" s="430"/>
      <c r="AV15" s="431"/>
    </row>
    <row r="16" spans="2:48" ht="24.75" customHeight="1">
      <c r="B16" s="352"/>
      <c r="C16" s="353"/>
      <c r="D16" s="353"/>
      <c r="E16" s="353"/>
      <c r="F16" s="353"/>
      <c r="G16" s="445"/>
      <c r="H16" s="412" t="s">
        <v>5</v>
      </c>
      <c r="I16" s="413"/>
      <c r="J16" s="413"/>
      <c r="K16" s="413"/>
      <c r="L16" s="413"/>
      <c r="M16" s="413"/>
      <c r="N16" s="414"/>
      <c r="O16" s="399" t="s">
        <v>12</v>
      </c>
      <c r="P16" s="400"/>
      <c r="Q16" s="400"/>
      <c r="R16" s="400"/>
      <c r="S16" s="401" t="e">
        <f>IF(VLOOKUP($AY$2,Data,16,FALSE)=0,"-",VLOOKUP($AY$2,Data,16,FALSE))</f>
        <v>#REF!</v>
      </c>
      <c r="T16" s="401"/>
      <c r="U16" s="401"/>
      <c r="V16" s="401"/>
      <c r="W16" s="401"/>
      <c r="X16" s="401"/>
      <c r="Y16" s="401"/>
      <c r="Z16" s="401"/>
      <c r="AA16" s="401"/>
      <c r="AB16" s="402" t="s">
        <v>29</v>
      </c>
      <c r="AC16" s="402"/>
      <c r="AD16" s="402"/>
      <c r="AE16" s="403"/>
      <c r="AF16" s="399" t="s">
        <v>13</v>
      </c>
      <c r="AG16" s="400"/>
      <c r="AH16" s="400"/>
      <c r="AI16" s="400"/>
      <c r="AJ16" s="401" t="e">
        <f>IF(VLOOKUP($AY$2,Data,11,FALSE)=0,"-",VLOOKUP($AY$2,Data,11,FALSE))</f>
        <v>#REF!</v>
      </c>
      <c r="AK16" s="401"/>
      <c r="AL16" s="401"/>
      <c r="AM16" s="401"/>
      <c r="AN16" s="401"/>
      <c r="AO16" s="401"/>
      <c r="AP16" s="401"/>
      <c r="AQ16" s="401"/>
      <c r="AR16" s="401"/>
      <c r="AS16" s="402" t="s">
        <v>30</v>
      </c>
      <c r="AT16" s="402"/>
      <c r="AU16" s="402"/>
      <c r="AV16" s="403"/>
    </row>
    <row r="17" spans="2:48" ht="24.75" customHeight="1">
      <c r="B17" s="352"/>
      <c r="C17" s="353"/>
      <c r="D17" s="353"/>
      <c r="E17" s="353"/>
      <c r="F17" s="353"/>
      <c r="G17" s="445"/>
      <c r="H17" s="433" t="s">
        <v>19</v>
      </c>
      <c r="I17" s="434"/>
      <c r="J17" s="434"/>
      <c r="K17" s="434"/>
      <c r="L17" s="434"/>
      <c r="M17" s="434"/>
      <c r="N17" s="435"/>
      <c r="O17" s="419" t="s">
        <v>12</v>
      </c>
      <c r="P17" s="420"/>
      <c r="Q17" s="420"/>
      <c r="R17" s="420"/>
      <c r="S17" s="13" t="s">
        <v>44</v>
      </c>
      <c r="T17" s="477" t="e">
        <f>IF(VLOOKUP($AY$2,Data,17,FALSE)=0,"-",VLOOKUP($AY$2,Data,17,FALSE))</f>
        <v>#REF!</v>
      </c>
      <c r="U17" s="477"/>
      <c r="V17" s="477"/>
      <c r="W17" s="477"/>
      <c r="X17" s="477"/>
      <c r="Y17" s="477"/>
      <c r="Z17" s="477"/>
      <c r="AA17" s="13" t="s">
        <v>45</v>
      </c>
      <c r="AB17" s="402" t="s">
        <v>29</v>
      </c>
      <c r="AC17" s="402"/>
      <c r="AD17" s="402"/>
      <c r="AE17" s="403"/>
      <c r="AF17" s="419" t="s">
        <v>13</v>
      </c>
      <c r="AG17" s="420"/>
      <c r="AH17" s="420"/>
      <c r="AI17" s="420"/>
      <c r="AJ17" s="13" t="s">
        <v>46</v>
      </c>
      <c r="AK17" s="477" t="e">
        <f>IF(VLOOKUP($AY$2,Data,12,FALSE)=0,"-",VLOOKUP($AY$2,Data,12,FALSE))</f>
        <v>#REF!</v>
      </c>
      <c r="AL17" s="477"/>
      <c r="AM17" s="477"/>
      <c r="AN17" s="477"/>
      <c r="AO17" s="477"/>
      <c r="AP17" s="477"/>
      <c r="AQ17" s="477"/>
      <c r="AR17" s="13" t="s">
        <v>47</v>
      </c>
      <c r="AS17" s="402" t="s">
        <v>30</v>
      </c>
      <c r="AT17" s="402"/>
      <c r="AU17" s="402"/>
      <c r="AV17" s="403"/>
    </row>
    <row r="18" spans="2:48" ht="24.75" customHeight="1">
      <c r="B18" s="352"/>
      <c r="C18" s="353"/>
      <c r="D18" s="353"/>
      <c r="E18" s="353"/>
      <c r="F18" s="353"/>
      <c r="G18" s="445"/>
      <c r="H18" s="427" t="s">
        <v>6</v>
      </c>
      <c r="I18" s="428"/>
      <c r="J18" s="428"/>
      <c r="K18" s="428"/>
      <c r="L18" s="428"/>
      <c r="M18" s="428"/>
      <c r="N18" s="429"/>
      <c r="O18" s="419" t="s">
        <v>12</v>
      </c>
      <c r="P18" s="420"/>
      <c r="Q18" s="420"/>
      <c r="R18" s="420"/>
      <c r="S18" s="477" t="e">
        <f>IF(VLOOKUP($AY$2,Data,18,FALSE)=0,"-",VLOOKUP($AY$2,Data,18,FALSE))</f>
        <v>#REF!</v>
      </c>
      <c r="T18" s="477"/>
      <c r="U18" s="477"/>
      <c r="V18" s="477"/>
      <c r="W18" s="477"/>
      <c r="X18" s="477"/>
      <c r="Y18" s="477"/>
      <c r="Z18" s="477"/>
      <c r="AA18" s="477"/>
      <c r="AB18" s="425"/>
      <c r="AC18" s="425"/>
      <c r="AD18" s="425"/>
      <c r="AE18" s="426"/>
      <c r="AF18" s="419" t="s">
        <v>13</v>
      </c>
      <c r="AG18" s="420"/>
      <c r="AH18" s="420"/>
      <c r="AI18" s="420"/>
      <c r="AJ18" s="477" t="e">
        <f>IF(VLOOKUP($AY$2,Data,13,FALSE)=0,"-",VLOOKUP($AY$2,Data,13,FALSE))</f>
        <v>#REF!</v>
      </c>
      <c r="AK18" s="477"/>
      <c r="AL18" s="477"/>
      <c r="AM18" s="477"/>
      <c r="AN18" s="477"/>
      <c r="AO18" s="477"/>
      <c r="AP18" s="477"/>
      <c r="AQ18" s="477"/>
      <c r="AR18" s="477"/>
      <c r="AS18" s="425"/>
      <c r="AT18" s="425"/>
      <c r="AU18" s="425"/>
      <c r="AV18" s="426"/>
    </row>
    <row r="19" spans="2:48" ht="24.75" customHeight="1">
      <c r="B19" s="352"/>
      <c r="C19" s="353"/>
      <c r="D19" s="353"/>
      <c r="E19" s="353"/>
      <c r="F19" s="353"/>
      <c r="G19" s="445"/>
      <c r="H19" s="427" t="s">
        <v>113</v>
      </c>
      <c r="I19" s="428"/>
      <c r="J19" s="428"/>
      <c r="K19" s="428"/>
      <c r="L19" s="428"/>
      <c r="M19" s="428"/>
      <c r="N19" s="429"/>
      <c r="O19" s="419" t="s">
        <v>12</v>
      </c>
      <c r="P19" s="420"/>
      <c r="Q19" s="420"/>
      <c r="R19" s="420"/>
      <c r="S19" s="477" t="e">
        <f>IF(VLOOKUP($AY$2,Data,19,FALSE)=0,"-",VLOOKUP($AY$2,Data,19,FALSE))</f>
        <v>#REF!</v>
      </c>
      <c r="T19" s="477"/>
      <c r="U19" s="477"/>
      <c r="V19" s="477"/>
      <c r="W19" s="477"/>
      <c r="X19" s="477"/>
      <c r="Y19" s="477"/>
      <c r="Z19" s="477"/>
      <c r="AA19" s="477"/>
      <c r="AB19" s="421" t="s">
        <v>31</v>
      </c>
      <c r="AC19" s="421"/>
      <c r="AD19" s="421"/>
      <c r="AE19" s="422"/>
      <c r="AF19" s="419" t="s">
        <v>13</v>
      </c>
      <c r="AG19" s="420"/>
      <c r="AH19" s="420"/>
      <c r="AI19" s="420"/>
      <c r="AJ19" s="477" t="e">
        <f>IF(VLOOKUP($AY$2,Data,14,FALSE)=0,"-",VLOOKUP($AY$2,Data,14,FALSE))</f>
        <v>#REF!</v>
      </c>
      <c r="AK19" s="477"/>
      <c r="AL19" s="477"/>
      <c r="AM19" s="477"/>
      <c r="AN19" s="477"/>
      <c r="AO19" s="477"/>
      <c r="AP19" s="477"/>
      <c r="AQ19" s="477"/>
      <c r="AR19" s="477"/>
      <c r="AS19" s="421" t="s">
        <v>32</v>
      </c>
      <c r="AT19" s="421"/>
      <c r="AU19" s="421"/>
      <c r="AV19" s="422"/>
    </row>
    <row r="20" spans="2:48" ht="24.75" customHeight="1">
      <c r="B20" s="338"/>
      <c r="C20" s="339"/>
      <c r="D20" s="339"/>
      <c r="E20" s="339"/>
      <c r="F20" s="339"/>
      <c r="G20" s="446"/>
      <c r="H20" s="389" t="s">
        <v>114</v>
      </c>
      <c r="I20" s="390"/>
      <c r="J20" s="390"/>
      <c r="K20" s="390"/>
      <c r="L20" s="390"/>
      <c r="M20" s="390"/>
      <c r="N20" s="391"/>
      <c r="O20" s="392" t="s">
        <v>12</v>
      </c>
      <c r="P20" s="393"/>
      <c r="Q20" s="393"/>
      <c r="R20" s="393"/>
      <c r="S20" s="404" t="e">
        <f>IF(VLOOKUP($AY$2,Data,20,FALSE)=0,"-",VLOOKUP($AY$2,Data,20,FALSE))</f>
        <v>#REF!</v>
      </c>
      <c r="T20" s="404"/>
      <c r="U20" s="404"/>
      <c r="V20" s="404"/>
      <c r="W20" s="404"/>
      <c r="X20" s="404"/>
      <c r="Y20" s="404"/>
      <c r="Z20" s="404"/>
      <c r="AA20" s="404"/>
      <c r="AB20" s="405" t="s">
        <v>31</v>
      </c>
      <c r="AC20" s="405"/>
      <c r="AD20" s="405"/>
      <c r="AE20" s="406"/>
      <c r="AF20" s="392" t="s">
        <v>13</v>
      </c>
      <c r="AG20" s="393"/>
      <c r="AH20" s="393"/>
      <c r="AI20" s="393"/>
      <c r="AJ20" s="404" t="e">
        <f>IF(VLOOKUP($AY$2,Data,15,FALSE)=0,"-",VLOOKUP($AY$2,Data,15,FALSE))</f>
        <v>#REF!</v>
      </c>
      <c r="AK20" s="404"/>
      <c r="AL20" s="404"/>
      <c r="AM20" s="404"/>
      <c r="AN20" s="404"/>
      <c r="AO20" s="404"/>
      <c r="AP20" s="404"/>
      <c r="AQ20" s="404"/>
      <c r="AR20" s="404"/>
      <c r="AS20" s="405" t="s">
        <v>32</v>
      </c>
      <c r="AT20" s="405"/>
      <c r="AU20" s="405"/>
      <c r="AV20" s="406"/>
    </row>
    <row r="21" spans="2:48" ht="24.75" customHeight="1">
      <c r="B21" s="335" t="s">
        <v>10</v>
      </c>
      <c r="C21" s="394"/>
      <c r="D21" s="394"/>
      <c r="E21" s="394"/>
      <c r="F21" s="394"/>
      <c r="G21" s="423"/>
      <c r="H21" s="415" t="s">
        <v>5</v>
      </c>
      <c r="I21" s="416"/>
      <c r="J21" s="416"/>
      <c r="K21" s="416"/>
      <c r="L21" s="416"/>
      <c r="M21" s="416"/>
      <c r="N21" s="417"/>
      <c r="O21" s="366" t="s">
        <v>12</v>
      </c>
      <c r="P21" s="367"/>
      <c r="Q21" s="367"/>
      <c r="R21" s="367"/>
      <c r="S21" s="407" t="e">
        <f>IF(VLOOKUP($AY$2,Data,24,FALSE)=0,"-",VLOOKUP($AY$2,Data,24,FALSE))</f>
        <v>#REF!</v>
      </c>
      <c r="T21" s="407"/>
      <c r="U21" s="407"/>
      <c r="V21" s="407"/>
      <c r="W21" s="407"/>
      <c r="X21" s="407"/>
      <c r="Y21" s="407"/>
      <c r="Z21" s="407"/>
      <c r="AA21" s="407"/>
      <c r="AB21" s="408" t="s">
        <v>29</v>
      </c>
      <c r="AC21" s="408"/>
      <c r="AD21" s="408"/>
      <c r="AE21" s="409"/>
      <c r="AF21" s="366" t="s">
        <v>13</v>
      </c>
      <c r="AG21" s="367"/>
      <c r="AH21" s="367"/>
      <c r="AI21" s="367"/>
      <c r="AJ21" s="407" t="e">
        <f>IF(VLOOKUP($AY$2,Data,21,FALSE)=0,"-",VLOOKUP($AY$2,Data,21,FALSE))</f>
        <v>#REF!</v>
      </c>
      <c r="AK21" s="407"/>
      <c r="AL21" s="407"/>
      <c r="AM21" s="407"/>
      <c r="AN21" s="407"/>
      <c r="AO21" s="407"/>
      <c r="AP21" s="407"/>
      <c r="AQ21" s="407"/>
      <c r="AR21" s="407"/>
      <c r="AS21" s="408" t="s">
        <v>30</v>
      </c>
      <c r="AT21" s="408"/>
      <c r="AU21" s="408"/>
      <c r="AV21" s="409"/>
    </row>
    <row r="22" spans="2:48" ht="24.75" customHeight="1">
      <c r="B22" s="395"/>
      <c r="C22" s="396"/>
      <c r="D22" s="396"/>
      <c r="E22" s="396"/>
      <c r="F22" s="396"/>
      <c r="G22" s="424"/>
      <c r="H22" s="412" t="s">
        <v>113</v>
      </c>
      <c r="I22" s="413"/>
      <c r="J22" s="413"/>
      <c r="K22" s="413"/>
      <c r="L22" s="413"/>
      <c r="M22" s="413"/>
      <c r="N22" s="414"/>
      <c r="O22" s="399" t="s">
        <v>12</v>
      </c>
      <c r="P22" s="400"/>
      <c r="Q22" s="400"/>
      <c r="R22" s="400"/>
      <c r="S22" s="401" t="e">
        <f>IF(VLOOKUP($AY$2,Data,25,FALSE)=0,"-",VLOOKUP($AY$2,Data,25,FALSE))</f>
        <v>#REF!</v>
      </c>
      <c r="T22" s="401"/>
      <c r="U22" s="401"/>
      <c r="V22" s="401"/>
      <c r="W22" s="401"/>
      <c r="X22" s="401"/>
      <c r="Y22" s="401"/>
      <c r="Z22" s="401"/>
      <c r="AA22" s="401"/>
      <c r="AB22" s="402" t="s">
        <v>31</v>
      </c>
      <c r="AC22" s="402"/>
      <c r="AD22" s="402"/>
      <c r="AE22" s="403"/>
      <c r="AF22" s="399" t="s">
        <v>13</v>
      </c>
      <c r="AG22" s="400"/>
      <c r="AH22" s="400"/>
      <c r="AI22" s="400"/>
      <c r="AJ22" s="401" t="e">
        <f>IF(VLOOKUP($AY$2,Data,22,FALSE)=0,"-",VLOOKUP($AY$2,Data,22,FALSE))</f>
        <v>#REF!</v>
      </c>
      <c r="AK22" s="401"/>
      <c r="AL22" s="401"/>
      <c r="AM22" s="401"/>
      <c r="AN22" s="401"/>
      <c r="AO22" s="401"/>
      <c r="AP22" s="401"/>
      <c r="AQ22" s="401"/>
      <c r="AR22" s="401"/>
      <c r="AS22" s="402" t="s">
        <v>32</v>
      </c>
      <c r="AT22" s="402"/>
      <c r="AU22" s="402"/>
      <c r="AV22" s="403"/>
    </row>
    <row r="23" spans="2:48" ht="24.75" customHeight="1">
      <c r="B23" s="395"/>
      <c r="C23" s="396"/>
      <c r="D23" s="396"/>
      <c r="E23" s="396"/>
      <c r="F23" s="396"/>
      <c r="G23" s="424"/>
      <c r="H23" s="389" t="s">
        <v>114</v>
      </c>
      <c r="I23" s="390"/>
      <c r="J23" s="390"/>
      <c r="K23" s="390"/>
      <c r="L23" s="390"/>
      <c r="M23" s="390"/>
      <c r="N23" s="391"/>
      <c r="O23" s="392" t="s">
        <v>12</v>
      </c>
      <c r="P23" s="393"/>
      <c r="Q23" s="393"/>
      <c r="R23" s="393"/>
      <c r="S23" s="404" t="e">
        <f>IF(VLOOKUP($AY$2,Data,26,FALSE)=0,"-",VLOOKUP($AY$2,Data,26,FALSE))</f>
        <v>#REF!</v>
      </c>
      <c r="T23" s="404"/>
      <c r="U23" s="404"/>
      <c r="V23" s="404"/>
      <c r="W23" s="404"/>
      <c r="X23" s="404"/>
      <c r="Y23" s="404"/>
      <c r="Z23" s="404"/>
      <c r="AA23" s="404"/>
      <c r="AB23" s="405" t="s">
        <v>31</v>
      </c>
      <c r="AC23" s="405"/>
      <c r="AD23" s="405"/>
      <c r="AE23" s="406"/>
      <c r="AF23" s="392" t="s">
        <v>13</v>
      </c>
      <c r="AG23" s="393"/>
      <c r="AH23" s="393"/>
      <c r="AI23" s="393"/>
      <c r="AJ23" s="404" t="e">
        <f>IF(VLOOKUP($AY$2,Data,23,FALSE)=0,"-",VLOOKUP($AY$2,Data,23,FALSE))</f>
        <v>#REF!</v>
      </c>
      <c r="AK23" s="404"/>
      <c r="AL23" s="404"/>
      <c r="AM23" s="404"/>
      <c r="AN23" s="404"/>
      <c r="AO23" s="404"/>
      <c r="AP23" s="404"/>
      <c r="AQ23" s="404"/>
      <c r="AR23" s="404"/>
      <c r="AS23" s="405" t="s">
        <v>32</v>
      </c>
      <c r="AT23" s="405"/>
      <c r="AU23" s="405"/>
      <c r="AV23" s="406"/>
    </row>
    <row r="24" spans="2:48" ht="24.75" customHeight="1">
      <c r="B24" s="335" t="s">
        <v>11</v>
      </c>
      <c r="C24" s="394"/>
      <c r="D24" s="394"/>
      <c r="E24" s="394"/>
      <c r="F24" s="394"/>
      <c r="G24" s="394"/>
      <c r="H24" s="415" t="s">
        <v>5</v>
      </c>
      <c r="I24" s="416"/>
      <c r="J24" s="416"/>
      <c r="K24" s="416"/>
      <c r="L24" s="416"/>
      <c r="M24" s="416"/>
      <c r="N24" s="417"/>
      <c r="O24" s="366" t="s">
        <v>12</v>
      </c>
      <c r="P24" s="367"/>
      <c r="Q24" s="367"/>
      <c r="R24" s="367"/>
      <c r="S24" s="407" t="e">
        <f>IF(VLOOKUP($AY$2,Data,30,FALSE)=0,"-",VLOOKUP($AY$2,Data,30,FALSE))</f>
        <v>#REF!</v>
      </c>
      <c r="T24" s="407"/>
      <c r="U24" s="407"/>
      <c r="V24" s="407"/>
      <c r="W24" s="407"/>
      <c r="X24" s="407"/>
      <c r="Y24" s="407"/>
      <c r="Z24" s="407"/>
      <c r="AA24" s="407"/>
      <c r="AB24" s="408" t="s">
        <v>29</v>
      </c>
      <c r="AC24" s="408"/>
      <c r="AD24" s="408"/>
      <c r="AE24" s="409"/>
      <c r="AF24" s="366" t="s">
        <v>13</v>
      </c>
      <c r="AG24" s="367"/>
      <c r="AH24" s="367"/>
      <c r="AI24" s="367"/>
      <c r="AJ24" s="407" t="e">
        <f>IF(VLOOKUP($AY$2,Data,27,FALSE)=0,"-",VLOOKUP($AY$2,Data,27,FALSE))</f>
        <v>#REF!</v>
      </c>
      <c r="AK24" s="407"/>
      <c r="AL24" s="407"/>
      <c r="AM24" s="407"/>
      <c r="AN24" s="407"/>
      <c r="AO24" s="407"/>
      <c r="AP24" s="407"/>
      <c r="AQ24" s="407"/>
      <c r="AR24" s="407"/>
      <c r="AS24" s="408" t="s">
        <v>30</v>
      </c>
      <c r="AT24" s="408"/>
      <c r="AU24" s="408"/>
      <c r="AV24" s="409"/>
    </row>
    <row r="25" spans="2:48" ht="24.75" customHeight="1">
      <c r="B25" s="395"/>
      <c r="C25" s="396"/>
      <c r="D25" s="396"/>
      <c r="E25" s="396"/>
      <c r="F25" s="396"/>
      <c r="G25" s="396"/>
      <c r="H25" s="412" t="s">
        <v>113</v>
      </c>
      <c r="I25" s="413"/>
      <c r="J25" s="413"/>
      <c r="K25" s="413"/>
      <c r="L25" s="413"/>
      <c r="M25" s="413"/>
      <c r="N25" s="414"/>
      <c r="O25" s="399" t="s">
        <v>12</v>
      </c>
      <c r="P25" s="400"/>
      <c r="Q25" s="400"/>
      <c r="R25" s="400"/>
      <c r="S25" s="401" t="e">
        <f>IF(VLOOKUP($AY$2,Data,31,FALSE)=0,"-",VLOOKUP($AY$2,Data,31,FALSE))</f>
        <v>#REF!</v>
      </c>
      <c r="T25" s="401"/>
      <c r="U25" s="401"/>
      <c r="V25" s="401"/>
      <c r="W25" s="401"/>
      <c r="X25" s="401"/>
      <c r="Y25" s="401"/>
      <c r="Z25" s="401"/>
      <c r="AA25" s="401"/>
      <c r="AB25" s="402" t="s">
        <v>31</v>
      </c>
      <c r="AC25" s="402"/>
      <c r="AD25" s="402"/>
      <c r="AE25" s="403"/>
      <c r="AF25" s="399" t="s">
        <v>13</v>
      </c>
      <c r="AG25" s="400"/>
      <c r="AH25" s="400"/>
      <c r="AI25" s="400"/>
      <c r="AJ25" s="401" t="e">
        <f>IF(VLOOKUP($AY$2,Data,28,FALSE)=0,"-",VLOOKUP($AY$2,Data,28,FALSE))</f>
        <v>#REF!</v>
      </c>
      <c r="AK25" s="401"/>
      <c r="AL25" s="401"/>
      <c r="AM25" s="401"/>
      <c r="AN25" s="401"/>
      <c r="AO25" s="401"/>
      <c r="AP25" s="401"/>
      <c r="AQ25" s="401"/>
      <c r="AR25" s="401"/>
      <c r="AS25" s="402" t="s">
        <v>32</v>
      </c>
      <c r="AT25" s="402"/>
      <c r="AU25" s="402"/>
      <c r="AV25" s="403"/>
    </row>
    <row r="26" spans="2:48" ht="24.75" customHeight="1">
      <c r="B26" s="397"/>
      <c r="C26" s="398"/>
      <c r="D26" s="398"/>
      <c r="E26" s="398"/>
      <c r="F26" s="398"/>
      <c r="G26" s="398"/>
      <c r="H26" s="389" t="s">
        <v>114</v>
      </c>
      <c r="I26" s="390"/>
      <c r="J26" s="390"/>
      <c r="K26" s="390"/>
      <c r="L26" s="390"/>
      <c r="M26" s="390"/>
      <c r="N26" s="391"/>
      <c r="O26" s="392" t="s">
        <v>12</v>
      </c>
      <c r="P26" s="393"/>
      <c r="Q26" s="393"/>
      <c r="R26" s="393"/>
      <c r="S26" s="404" t="e">
        <f>IF(VLOOKUP($AY$2,Data,32,FALSE)=0,"-",VLOOKUP($AY$2,Data,32,FALSE))</f>
        <v>#REF!</v>
      </c>
      <c r="T26" s="404"/>
      <c r="U26" s="404"/>
      <c r="V26" s="404"/>
      <c r="W26" s="404"/>
      <c r="X26" s="404"/>
      <c r="Y26" s="404"/>
      <c r="Z26" s="404"/>
      <c r="AA26" s="404"/>
      <c r="AB26" s="405" t="s">
        <v>31</v>
      </c>
      <c r="AC26" s="405"/>
      <c r="AD26" s="405"/>
      <c r="AE26" s="406"/>
      <c r="AF26" s="392" t="s">
        <v>13</v>
      </c>
      <c r="AG26" s="393"/>
      <c r="AH26" s="393"/>
      <c r="AI26" s="393"/>
      <c r="AJ26" s="404" t="e">
        <f>IF(VLOOKUP($AY$2,Data,29,FALSE)=0,"-",VLOOKUP($AY$2,Data,29,FALSE))</f>
        <v>#REF!</v>
      </c>
      <c r="AK26" s="404"/>
      <c r="AL26" s="404"/>
      <c r="AM26" s="404"/>
      <c r="AN26" s="404"/>
      <c r="AO26" s="404"/>
      <c r="AP26" s="404"/>
      <c r="AQ26" s="404"/>
      <c r="AR26" s="404"/>
      <c r="AS26" s="405" t="s">
        <v>32</v>
      </c>
      <c r="AT26" s="405"/>
      <c r="AU26" s="405"/>
      <c r="AV26" s="406"/>
    </row>
    <row r="27" spans="2:48" ht="24.75" customHeight="1">
      <c r="B27" s="380" t="s">
        <v>7</v>
      </c>
      <c r="C27" s="381"/>
      <c r="D27" s="381"/>
      <c r="E27" s="381"/>
      <c r="F27" s="381"/>
      <c r="G27" s="381"/>
      <c r="H27" s="381"/>
      <c r="I27" s="381"/>
      <c r="J27" s="381"/>
      <c r="K27" s="381"/>
      <c r="L27" s="381"/>
      <c r="M27" s="381"/>
      <c r="N27" s="382"/>
      <c r="O27" s="383" t="s">
        <v>12</v>
      </c>
      <c r="P27" s="384"/>
      <c r="Q27" s="384"/>
      <c r="R27" s="384"/>
      <c r="S27" s="388" t="e">
        <f>IF(VLOOKUP($AY$2,Data,34,FALSE)=0,"-",VLOOKUP($AY$2,Data,34,FALSE))</f>
        <v>#REF!</v>
      </c>
      <c r="T27" s="388"/>
      <c r="U27" s="388"/>
      <c r="V27" s="388"/>
      <c r="W27" s="388"/>
      <c r="X27" s="388"/>
      <c r="Y27" s="388"/>
      <c r="Z27" s="388"/>
      <c r="AA27" s="388"/>
      <c r="AB27" s="386" t="s">
        <v>29</v>
      </c>
      <c r="AC27" s="386"/>
      <c r="AD27" s="386"/>
      <c r="AE27" s="387"/>
      <c r="AF27" s="383" t="s">
        <v>13</v>
      </c>
      <c r="AG27" s="384"/>
      <c r="AH27" s="384"/>
      <c r="AI27" s="384"/>
      <c r="AJ27" s="388" t="e">
        <f>IF(VLOOKUP($AY$2,Data,33,FALSE)=0,"-",VLOOKUP($AY$2,Data,33,FALSE))</f>
        <v>#REF!</v>
      </c>
      <c r="AK27" s="388"/>
      <c r="AL27" s="388"/>
      <c r="AM27" s="388"/>
      <c r="AN27" s="388"/>
      <c r="AO27" s="388"/>
      <c r="AP27" s="388"/>
      <c r="AQ27" s="388"/>
      <c r="AR27" s="388"/>
      <c r="AS27" s="386" t="s">
        <v>30</v>
      </c>
      <c r="AT27" s="386"/>
      <c r="AU27" s="386"/>
      <c r="AV27" s="387"/>
    </row>
    <row r="28" spans="2:48" ht="24.75" customHeight="1">
      <c r="B28" s="380" t="s">
        <v>14</v>
      </c>
      <c r="C28" s="381"/>
      <c r="D28" s="381"/>
      <c r="E28" s="381"/>
      <c r="F28" s="381"/>
      <c r="G28" s="381"/>
      <c r="H28" s="381"/>
      <c r="I28" s="381"/>
      <c r="J28" s="381"/>
      <c r="K28" s="381"/>
      <c r="L28" s="381"/>
      <c r="M28" s="381"/>
      <c r="N28" s="382"/>
      <c r="O28" s="383" t="s">
        <v>12</v>
      </c>
      <c r="P28" s="384"/>
      <c r="Q28" s="384"/>
      <c r="R28" s="384"/>
      <c r="S28" s="388" t="e">
        <f>IF(VLOOKUP($AY$2,Data,38,FALSE)=0,"-",VLOOKUP($AY$2,Data,38,FALSE))</f>
        <v>#REF!</v>
      </c>
      <c r="T28" s="388"/>
      <c r="U28" s="388"/>
      <c r="V28" s="388"/>
      <c r="W28" s="388"/>
      <c r="X28" s="388"/>
      <c r="Y28" s="388"/>
      <c r="Z28" s="388"/>
      <c r="AA28" s="388"/>
      <c r="AB28" s="386" t="s">
        <v>33</v>
      </c>
      <c r="AC28" s="386"/>
      <c r="AD28" s="386"/>
      <c r="AE28" s="387"/>
      <c r="AF28" s="383" t="s">
        <v>13</v>
      </c>
      <c r="AG28" s="384"/>
      <c r="AH28" s="384"/>
      <c r="AI28" s="384"/>
      <c r="AJ28" s="388" t="e">
        <f>IF(VLOOKUP($AY$2,Data,35,FALSE)=0,"-",VLOOKUP($AY$2,Data,35,FALSE))</f>
        <v>#REF!</v>
      </c>
      <c r="AK28" s="388"/>
      <c r="AL28" s="388"/>
      <c r="AM28" s="388"/>
      <c r="AN28" s="388"/>
      <c r="AO28" s="388"/>
      <c r="AP28" s="388"/>
      <c r="AQ28" s="388"/>
      <c r="AR28" s="388"/>
      <c r="AS28" s="386" t="s">
        <v>34</v>
      </c>
      <c r="AT28" s="386"/>
      <c r="AU28" s="386"/>
      <c r="AV28" s="387"/>
    </row>
    <row r="29" spans="2:48" ht="24.75" customHeight="1">
      <c r="B29" s="380" t="s">
        <v>15</v>
      </c>
      <c r="C29" s="381"/>
      <c r="D29" s="381"/>
      <c r="E29" s="381"/>
      <c r="F29" s="381"/>
      <c r="G29" s="381"/>
      <c r="H29" s="381"/>
      <c r="I29" s="381"/>
      <c r="J29" s="381"/>
      <c r="K29" s="381"/>
      <c r="L29" s="381"/>
      <c r="M29" s="381"/>
      <c r="N29" s="382"/>
      <c r="O29" s="383" t="s">
        <v>12</v>
      </c>
      <c r="P29" s="384"/>
      <c r="Q29" s="384"/>
      <c r="R29" s="384"/>
      <c r="S29" s="388" t="e">
        <f>IF(VLOOKUP($AY$2,Data,39,FALSE)=0,"-",VLOOKUP($AY$2,Data,39,FALSE))</f>
        <v>#REF!</v>
      </c>
      <c r="T29" s="388"/>
      <c r="U29" s="388"/>
      <c r="V29" s="388"/>
      <c r="W29" s="388"/>
      <c r="X29" s="388"/>
      <c r="Y29" s="388"/>
      <c r="Z29" s="388"/>
      <c r="AA29" s="388"/>
      <c r="AB29" s="386" t="s">
        <v>29</v>
      </c>
      <c r="AC29" s="386"/>
      <c r="AD29" s="386"/>
      <c r="AE29" s="387"/>
      <c r="AF29" s="383" t="s">
        <v>13</v>
      </c>
      <c r="AG29" s="384"/>
      <c r="AH29" s="384"/>
      <c r="AI29" s="384"/>
      <c r="AJ29" s="388" t="e">
        <f>IF(VLOOKUP($AY$2,Data,36,FALSE)=0,"-",VLOOKUP($AY$2,Data,36,FALSE))</f>
        <v>#REF!</v>
      </c>
      <c r="AK29" s="388"/>
      <c r="AL29" s="388"/>
      <c r="AM29" s="388"/>
      <c r="AN29" s="388"/>
      <c r="AO29" s="388"/>
      <c r="AP29" s="388"/>
      <c r="AQ29" s="388"/>
      <c r="AR29" s="388"/>
      <c r="AS29" s="386" t="s">
        <v>30</v>
      </c>
      <c r="AT29" s="386"/>
      <c r="AU29" s="386"/>
      <c r="AV29" s="387"/>
    </row>
    <row r="30" spans="2:48" ht="24.75" customHeight="1">
      <c r="B30" s="374" t="s">
        <v>18</v>
      </c>
      <c r="C30" s="375"/>
      <c r="D30" s="375"/>
      <c r="E30" s="375"/>
      <c r="F30" s="375"/>
      <c r="G30" s="375"/>
      <c r="H30" s="375"/>
      <c r="I30" s="375"/>
      <c r="J30" s="375"/>
      <c r="K30" s="375"/>
      <c r="L30" s="375"/>
      <c r="M30" s="375"/>
      <c r="N30" s="376"/>
      <c r="O30" s="366" t="s">
        <v>12</v>
      </c>
      <c r="P30" s="367"/>
      <c r="Q30" s="367"/>
      <c r="R30" s="367"/>
      <c r="S30" s="407" t="e">
        <f>IF(VLOOKUP($AY$2,Data,40,FALSE)=0,"-",VLOOKUP($AY$2,Data,40,FALSE))</f>
        <v>#REF!</v>
      </c>
      <c r="T30" s="407"/>
      <c r="U30" s="407"/>
      <c r="V30" s="407"/>
      <c r="W30" s="407"/>
      <c r="X30" s="407"/>
      <c r="Y30" s="407"/>
      <c r="Z30" s="407"/>
      <c r="AA30" s="407"/>
      <c r="AB30" s="364" t="s">
        <v>29</v>
      </c>
      <c r="AC30" s="364"/>
      <c r="AD30" s="364"/>
      <c r="AE30" s="365"/>
      <c r="AF30" s="366" t="s">
        <v>13</v>
      </c>
      <c r="AG30" s="367"/>
      <c r="AH30" s="367"/>
      <c r="AI30" s="367"/>
      <c r="AJ30" s="407" t="e">
        <f>IF(VLOOKUP($AY$2,Data,37,FALSE)=0,"-",VLOOKUP($AY$2,Data,37,FALSE))</f>
        <v>#REF!</v>
      </c>
      <c r="AK30" s="407"/>
      <c r="AL30" s="407"/>
      <c r="AM30" s="407"/>
      <c r="AN30" s="407"/>
      <c r="AO30" s="407"/>
      <c r="AP30" s="407"/>
      <c r="AQ30" s="407"/>
      <c r="AR30" s="407"/>
      <c r="AS30" s="364" t="s">
        <v>30</v>
      </c>
      <c r="AT30" s="364"/>
      <c r="AU30" s="364"/>
      <c r="AV30" s="365"/>
    </row>
    <row r="31" spans="2:48" ht="33.75" customHeight="1">
      <c r="B31" s="374" t="s">
        <v>16</v>
      </c>
      <c r="C31" s="375"/>
      <c r="D31" s="375"/>
      <c r="E31" s="375"/>
      <c r="F31" s="375"/>
      <c r="G31" s="375"/>
      <c r="H31" s="375"/>
      <c r="I31" s="375"/>
      <c r="J31" s="375"/>
      <c r="K31" s="375"/>
      <c r="L31" s="375"/>
      <c r="M31" s="375"/>
      <c r="N31" s="376"/>
      <c r="O31" s="482" t="e">
        <f>IF(VLOOKUP($AY$2,Data,41,FALSE)=0,"-",VLOOKUP($AY$2,Data,41,FALSE))</f>
        <v>#REF!</v>
      </c>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row>
    <row r="32" spans="2:48" ht="21.75" customHeight="1">
      <c r="B32" s="380" t="s">
        <v>8</v>
      </c>
      <c r="C32" s="381"/>
      <c r="D32" s="381"/>
      <c r="E32" s="381"/>
      <c r="F32" s="381"/>
      <c r="G32" s="381"/>
      <c r="H32" s="381"/>
      <c r="I32" s="381"/>
      <c r="J32" s="381"/>
      <c r="K32" s="381"/>
      <c r="L32" s="381"/>
      <c r="M32" s="381"/>
      <c r="N32" s="382"/>
      <c r="O32" s="482" t="e">
        <f>IF(VLOOKUP($AY$2,Data,42,FALSE)=0,"-",VLOOKUP($AY$2,Data,42,FALSE))</f>
        <v>#REF!</v>
      </c>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4"/>
    </row>
    <row r="33" spans="2:48" ht="18" customHeight="1">
      <c r="B33" s="335" t="s">
        <v>2</v>
      </c>
      <c r="C33" s="369"/>
      <c r="D33" s="369"/>
      <c r="E33" s="369"/>
      <c r="F33" s="369"/>
      <c r="G33" s="369"/>
      <c r="H33" s="369"/>
      <c r="I33" s="369"/>
      <c r="J33" s="369"/>
      <c r="K33" s="369"/>
      <c r="L33" s="369"/>
      <c r="M33" s="369"/>
      <c r="N33" s="370"/>
      <c r="O33" s="341" t="s">
        <v>27</v>
      </c>
      <c r="P33" s="342"/>
      <c r="Q33" s="342"/>
      <c r="R33" s="342"/>
      <c r="S33" s="342"/>
      <c r="T33" s="342"/>
      <c r="U33" s="342"/>
      <c r="V33" s="343"/>
      <c r="W33" s="478" t="e">
        <f>VLOOKUP($AY$2,Data,43,FALSE)</f>
        <v>#REF!</v>
      </c>
      <c r="X33" s="479"/>
      <c r="Y33" s="479"/>
      <c r="Z33" s="479"/>
      <c r="AA33" s="479"/>
      <c r="AB33" s="479"/>
      <c r="AC33" s="479"/>
      <c r="AD33" s="479"/>
      <c r="AE33" s="480"/>
      <c r="AF33" s="344" t="s">
        <v>28</v>
      </c>
      <c r="AG33" s="342"/>
      <c r="AH33" s="342"/>
      <c r="AI33" s="342"/>
      <c r="AJ33" s="342"/>
      <c r="AK33" s="342"/>
      <c r="AL33" s="342"/>
      <c r="AM33" s="343"/>
      <c r="AN33" s="478" t="e">
        <f>VLOOKUP($AY$2,Data,44,FALSE)</f>
        <v>#REF!</v>
      </c>
      <c r="AO33" s="479"/>
      <c r="AP33" s="479"/>
      <c r="AQ33" s="479"/>
      <c r="AR33" s="479"/>
      <c r="AS33" s="479"/>
      <c r="AT33" s="479"/>
      <c r="AU33" s="479"/>
      <c r="AV33" s="481"/>
    </row>
    <row r="34" spans="2:48" ht="18" customHeight="1">
      <c r="B34" s="371"/>
      <c r="C34" s="372"/>
      <c r="D34" s="372"/>
      <c r="E34" s="372"/>
      <c r="F34" s="372"/>
      <c r="G34" s="372"/>
      <c r="H34" s="372"/>
      <c r="I34" s="372"/>
      <c r="J34" s="372"/>
      <c r="K34" s="372"/>
      <c r="L34" s="372"/>
      <c r="M34" s="372"/>
      <c r="N34" s="373"/>
      <c r="O34" s="345" t="s">
        <v>0</v>
      </c>
      <c r="P34" s="346"/>
      <c r="Q34" s="346"/>
      <c r="R34" s="346"/>
      <c r="S34" s="346"/>
      <c r="T34" s="346"/>
      <c r="U34" s="346"/>
      <c r="V34" s="347"/>
      <c r="W34" s="485" t="e">
        <f>VLOOKUP($AY$2,Data,45,FALSE)</f>
        <v>#REF!</v>
      </c>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 customHeight="1">
      <c r="B35" s="335" t="s">
        <v>3</v>
      </c>
      <c r="C35" s="336"/>
      <c r="D35" s="336"/>
      <c r="E35" s="336"/>
      <c r="F35" s="336"/>
      <c r="G35" s="336"/>
      <c r="H35" s="336"/>
      <c r="I35" s="336"/>
      <c r="J35" s="336"/>
      <c r="K35" s="336"/>
      <c r="L35" s="336"/>
      <c r="M35" s="336"/>
      <c r="N35" s="337"/>
      <c r="O35" s="341" t="s">
        <v>27</v>
      </c>
      <c r="P35" s="342"/>
      <c r="Q35" s="342"/>
      <c r="R35" s="342"/>
      <c r="S35" s="342"/>
      <c r="T35" s="342"/>
      <c r="U35" s="342"/>
      <c r="V35" s="343"/>
      <c r="W35" s="478" t="e">
        <f>VLOOKUP($AY$2,Data,46,FALSE)</f>
        <v>#REF!</v>
      </c>
      <c r="X35" s="479"/>
      <c r="Y35" s="479"/>
      <c r="Z35" s="479"/>
      <c r="AA35" s="479"/>
      <c r="AB35" s="479"/>
      <c r="AC35" s="479"/>
      <c r="AD35" s="479"/>
      <c r="AE35" s="480"/>
      <c r="AF35" s="344" t="s">
        <v>28</v>
      </c>
      <c r="AG35" s="342"/>
      <c r="AH35" s="342"/>
      <c r="AI35" s="342"/>
      <c r="AJ35" s="342"/>
      <c r="AK35" s="342"/>
      <c r="AL35" s="342"/>
      <c r="AM35" s="343"/>
      <c r="AN35" s="478" t="e">
        <f>VLOOKUP($AY$2,Data,47,FALSE)</f>
        <v>#REF!</v>
      </c>
      <c r="AO35" s="479"/>
      <c r="AP35" s="479"/>
      <c r="AQ35" s="479"/>
      <c r="AR35" s="479"/>
      <c r="AS35" s="479"/>
      <c r="AT35" s="479"/>
      <c r="AU35" s="479"/>
      <c r="AV35" s="481"/>
    </row>
    <row r="36" spans="2:48" ht="18" customHeight="1">
      <c r="B36" s="338"/>
      <c r="C36" s="339"/>
      <c r="D36" s="339"/>
      <c r="E36" s="339"/>
      <c r="F36" s="339"/>
      <c r="G36" s="339"/>
      <c r="H36" s="339"/>
      <c r="I36" s="339"/>
      <c r="J36" s="339"/>
      <c r="K36" s="339"/>
      <c r="L36" s="339"/>
      <c r="M36" s="339"/>
      <c r="N36" s="340"/>
      <c r="O36" s="345" t="s">
        <v>0</v>
      </c>
      <c r="P36" s="346"/>
      <c r="Q36" s="346"/>
      <c r="R36" s="346"/>
      <c r="S36" s="346"/>
      <c r="T36" s="346"/>
      <c r="U36" s="346"/>
      <c r="V36" s="347"/>
      <c r="W36" s="485" t="e">
        <f>VLOOKUP($AY$2,Data,48,FALSE)</f>
        <v>#REF!</v>
      </c>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 customHeight="1">
      <c r="B37" s="351" t="s">
        <v>1</v>
      </c>
      <c r="C37" s="336"/>
      <c r="D37" s="336"/>
      <c r="E37" s="336"/>
      <c r="F37" s="336"/>
      <c r="G37" s="336"/>
      <c r="H37" s="336"/>
      <c r="I37" s="336"/>
      <c r="J37" s="336"/>
      <c r="K37" s="336"/>
      <c r="L37" s="336"/>
      <c r="M37" s="336"/>
      <c r="N37" s="337"/>
      <c r="O37" s="488" t="e">
        <f>VLOOKUP($AY$2,Data,49,FALSE)</f>
        <v>#REF!</v>
      </c>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90"/>
    </row>
    <row r="38" spans="2:48" ht="18" customHeight="1">
      <c r="B38" s="352"/>
      <c r="C38" s="353"/>
      <c r="D38" s="353"/>
      <c r="E38" s="353"/>
      <c r="F38" s="353"/>
      <c r="G38" s="353"/>
      <c r="H38" s="353"/>
      <c r="I38" s="353"/>
      <c r="J38" s="353"/>
      <c r="K38" s="353"/>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60"/>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3"/>
    </row>
    <row r="41" spans="2:48" ht="18" customHeight="1">
      <c r="B41" s="352"/>
      <c r="C41" s="353"/>
      <c r="D41" s="353"/>
      <c r="E41" s="353"/>
      <c r="F41" s="353"/>
      <c r="G41" s="353"/>
      <c r="H41" s="353"/>
      <c r="I41" s="353"/>
      <c r="J41" s="353"/>
      <c r="K41" s="353"/>
      <c r="L41" s="353"/>
      <c r="M41" s="353"/>
      <c r="N41" s="354"/>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2"/>
    </row>
    <row r="42" spans="2:48" ht="18" customHeight="1">
      <c r="B42" s="333" t="s">
        <v>20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row>
    <row r="43" spans="2:48" ht="18" customHeight="1">
      <c r="B43" s="334" t="s">
        <v>48</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sheetData>
  <sheetProtection/>
  <mergeCells count="154">
    <mergeCell ref="H26:N26"/>
    <mergeCell ref="S24:AA24"/>
    <mergeCell ref="H24:N24"/>
    <mergeCell ref="O22:R22"/>
    <mergeCell ref="S25:AA25"/>
    <mergeCell ref="O24:R24"/>
    <mergeCell ref="H22:N22"/>
    <mergeCell ref="AB18:AE18"/>
    <mergeCell ref="AS16:AV16"/>
    <mergeCell ref="B21:G23"/>
    <mergeCell ref="O23:R23"/>
    <mergeCell ref="S23:AA23"/>
    <mergeCell ref="AB21:AE21"/>
    <mergeCell ref="AB22:AE22"/>
    <mergeCell ref="H23:N23"/>
    <mergeCell ref="AK17:AQ17"/>
    <mergeCell ref="AF22:AI22"/>
    <mergeCell ref="B6:N6"/>
    <mergeCell ref="O16:R16"/>
    <mergeCell ref="O17:R17"/>
    <mergeCell ref="O6:AV6"/>
    <mergeCell ref="AB16:AE16"/>
    <mergeCell ref="AS15:AV15"/>
    <mergeCell ref="AF15:AI15"/>
    <mergeCell ref="AF16:AI16"/>
    <mergeCell ref="AF17:AI17"/>
    <mergeCell ref="H17:N17"/>
    <mergeCell ref="O31:AV31"/>
    <mergeCell ref="AB23:AE23"/>
    <mergeCell ref="AS22:AV22"/>
    <mergeCell ref="AS26:AV26"/>
    <mergeCell ref="AJ23:AR23"/>
    <mergeCell ref="AJ24:AR24"/>
    <mergeCell ref="O26:R26"/>
    <mergeCell ref="S28:AA28"/>
    <mergeCell ref="AJ26:AR26"/>
    <mergeCell ref="AF29:AI29"/>
    <mergeCell ref="O30:R30"/>
    <mergeCell ref="O25:R25"/>
    <mergeCell ref="AB24:AE24"/>
    <mergeCell ref="O20:R20"/>
    <mergeCell ref="O21:R21"/>
    <mergeCell ref="AB27:AE27"/>
    <mergeCell ref="AB28:AE28"/>
    <mergeCell ref="AB29:AE29"/>
    <mergeCell ref="O36:V36"/>
    <mergeCell ref="O35:V35"/>
    <mergeCell ref="AF28:AI28"/>
    <mergeCell ref="O32:AV32"/>
    <mergeCell ref="AS30:AV30"/>
    <mergeCell ref="W36:AV36"/>
    <mergeCell ref="S30:AA30"/>
    <mergeCell ref="AF30:AI30"/>
    <mergeCell ref="AB30:AE30"/>
    <mergeCell ref="AJ30:AR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8:AV18"/>
    <mergeCell ref="AJ18:AR18"/>
    <mergeCell ref="S21:AA21"/>
    <mergeCell ref="AJ22:AR22"/>
    <mergeCell ref="AF18:AI18"/>
    <mergeCell ref="AF19:AI19"/>
    <mergeCell ref="AS21:AV21"/>
    <mergeCell ref="AF20:AI20"/>
    <mergeCell ref="AS20:AV20"/>
    <mergeCell ref="AJ20:AR20"/>
    <mergeCell ref="W35:AE35"/>
    <mergeCell ref="AF33:AM33"/>
    <mergeCell ref="AF23:AI23"/>
    <mergeCell ref="AF24:AI24"/>
    <mergeCell ref="AF25:AI25"/>
    <mergeCell ref="AF27:AI27"/>
    <mergeCell ref="S29:AA29"/>
    <mergeCell ref="AB26:AE26"/>
    <mergeCell ref="AJ27:AR27"/>
    <mergeCell ref="AF26:AI26"/>
    <mergeCell ref="AS17:AV17"/>
    <mergeCell ref="AB17:AE17"/>
    <mergeCell ref="W33:AE33"/>
    <mergeCell ref="AN33:AV33"/>
    <mergeCell ref="AS28:AV28"/>
    <mergeCell ref="AS29:AV29"/>
    <mergeCell ref="S18:AA18"/>
    <mergeCell ref="AB20:AE20"/>
    <mergeCell ref="AB19:AE19"/>
    <mergeCell ref="S27:AA27"/>
    <mergeCell ref="AS19:AV19"/>
    <mergeCell ref="AB25:AE25"/>
    <mergeCell ref="AJ19:AR19"/>
    <mergeCell ref="S19:AA19"/>
    <mergeCell ref="S22:AA22"/>
    <mergeCell ref="AJ21:AR21"/>
    <mergeCell ref="AS24:AV24"/>
    <mergeCell ref="AS23:AV23"/>
    <mergeCell ref="AS25:AV25"/>
    <mergeCell ref="AJ16:AR16"/>
    <mergeCell ref="S16:AA16"/>
    <mergeCell ref="B32:N32"/>
    <mergeCell ref="AF21:AI21"/>
    <mergeCell ref="H21:N21"/>
    <mergeCell ref="AJ29:AR29"/>
    <mergeCell ref="H19:N19"/>
    <mergeCell ref="B31:N31"/>
    <mergeCell ref="O28:R28"/>
    <mergeCell ref="O29:R29"/>
    <mergeCell ref="O41:AV41"/>
    <mergeCell ref="B37:N41"/>
    <mergeCell ref="O40:AV40"/>
    <mergeCell ref="S20:AA20"/>
    <mergeCell ref="AS27:AV27"/>
    <mergeCell ref="S26:AA26"/>
    <mergeCell ref="B15:G20"/>
    <mergeCell ref="O19:R19"/>
    <mergeCell ref="H20:N20"/>
    <mergeCell ref="AJ15:AR15"/>
    <mergeCell ref="H16:N16"/>
    <mergeCell ref="B9:N10"/>
    <mergeCell ref="AB15:AE15"/>
    <mergeCell ref="T17:Z17"/>
    <mergeCell ref="O9:AV10"/>
    <mergeCell ref="B13:N14"/>
    <mergeCell ref="O13:AV14"/>
    <mergeCell ref="H15:N15"/>
    <mergeCell ref="S15:AA15"/>
    <mergeCell ref="O15:R15"/>
    <mergeCell ref="B11:N12"/>
    <mergeCell ref="O11:AV12"/>
    <mergeCell ref="O27:R27"/>
    <mergeCell ref="B2:AV2"/>
    <mergeCell ref="B7:N8"/>
    <mergeCell ref="B4:N5"/>
    <mergeCell ref="O7:AV8"/>
    <mergeCell ref="O4:AV5"/>
    <mergeCell ref="H18:N18"/>
    <mergeCell ref="O18:R18"/>
  </mergeCells>
  <printOptions horizontalCentered="1"/>
  <pageMargins left="0.3937007874015748" right="0.3937007874015748" top="0.41" bottom="0.26" header="0.35" footer="0.24"/>
  <pageSetup horizontalDpi="600" verticalDpi="600" orientation="portrait" paperSize="9" scale="98" r:id="rId1"/>
</worksheet>
</file>

<file path=xl/worksheets/sheet32.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140" t="s">
        <v>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X2" s="11" t="s">
        <v>43</v>
      </c>
      <c r="AY2" s="12">
        <v>28</v>
      </c>
    </row>
    <row r="3" spans="45:48" ht="9.75" customHeight="1">
      <c r="AS3" s="3"/>
      <c r="AT3" s="3"/>
      <c r="AU3" s="3"/>
      <c r="AV3" s="2"/>
    </row>
    <row r="4" spans="2:48" ht="15.75" customHeight="1">
      <c r="B4" s="465" t="s">
        <v>111</v>
      </c>
      <c r="C4" s="466"/>
      <c r="D4" s="466"/>
      <c r="E4" s="466"/>
      <c r="F4" s="466"/>
      <c r="G4" s="466"/>
      <c r="H4" s="466"/>
      <c r="I4" s="466"/>
      <c r="J4" s="466"/>
      <c r="K4" s="466"/>
      <c r="L4" s="466"/>
      <c r="M4" s="466"/>
      <c r="N4" s="467"/>
      <c r="O4" s="465" t="e">
        <f>VLOOKUP($AY$2,Data,3,FALSE)</f>
        <v>#REF!</v>
      </c>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7"/>
    </row>
    <row r="5" spans="2:48" ht="15.75" customHeight="1">
      <c r="B5" s="468"/>
      <c r="C5" s="469"/>
      <c r="D5" s="469"/>
      <c r="E5" s="469"/>
      <c r="F5" s="469"/>
      <c r="G5" s="469"/>
      <c r="H5" s="469"/>
      <c r="I5" s="469"/>
      <c r="J5" s="469"/>
      <c r="K5" s="469"/>
      <c r="L5" s="469"/>
      <c r="M5" s="469"/>
      <c r="N5" s="470"/>
      <c r="O5" s="468"/>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70"/>
    </row>
    <row r="6" spans="2:48" ht="23.25" customHeight="1">
      <c r="B6" s="471" t="s">
        <v>23</v>
      </c>
      <c r="C6" s="472"/>
      <c r="D6" s="472"/>
      <c r="E6" s="472"/>
      <c r="F6" s="472"/>
      <c r="G6" s="472"/>
      <c r="H6" s="472"/>
      <c r="I6" s="472"/>
      <c r="J6" s="472"/>
      <c r="K6" s="472"/>
      <c r="L6" s="472"/>
      <c r="M6" s="472"/>
      <c r="N6" s="473"/>
      <c r="O6" s="474" t="e">
        <f>VLOOKUP($AY$2,Data,4,FALSE)</f>
        <v>#REF!</v>
      </c>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6"/>
    </row>
    <row r="7" spans="2:48" ht="18" customHeight="1">
      <c r="B7" s="335" t="s">
        <v>26</v>
      </c>
      <c r="C7" s="336"/>
      <c r="D7" s="336"/>
      <c r="E7" s="336"/>
      <c r="F7" s="336"/>
      <c r="G7" s="336"/>
      <c r="H7" s="336"/>
      <c r="I7" s="336"/>
      <c r="J7" s="336"/>
      <c r="K7" s="336"/>
      <c r="L7" s="336"/>
      <c r="M7" s="336"/>
      <c r="N7" s="337"/>
      <c r="O7" s="465" t="e">
        <f>VLOOKUP($AY$2,Data,5,FALSE)&amp;VLOOKUP($AY$2,Data,6,FALSE)</f>
        <v>#REF!</v>
      </c>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7"/>
    </row>
    <row r="8" spans="2:48" ht="18" customHeight="1">
      <c r="B8" s="338"/>
      <c r="C8" s="339"/>
      <c r="D8" s="339"/>
      <c r="E8" s="339"/>
      <c r="F8" s="339"/>
      <c r="G8" s="339"/>
      <c r="H8" s="339"/>
      <c r="I8" s="339"/>
      <c r="J8" s="339"/>
      <c r="K8" s="339"/>
      <c r="L8" s="339"/>
      <c r="M8" s="339"/>
      <c r="N8" s="340"/>
      <c r="O8" s="468"/>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35" t="s">
        <v>24</v>
      </c>
      <c r="C9" s="336"/>
      <c r="D9" s="336"/>
      <c r="E9" s="336"/>
      <c r="F9" s="336"/>
      <c r="G9" s="336"/>
      <c r="H9" s="336"/>
      <c r="I9" s="336"/>
      <c r="J9" s="336"/>
      <c r="K9" s="336"/>
      <c r="L9" s="336"/>
      <c r="M9" s="336"/>
      <c r="N9" s="337"/>
      <c r="O9" s="465" t="e">
        <f>VLOOKUP($AY$2,Data,7,FALSE)</f>
        <v>#REF!</v>
      </c>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7"/>
    </row>
    <row r="10" spans="2:48" ht="17.25" customHeight="1">
      <c r="B10" s="338"/>
      <c r="C10" s="339"/>
      <c r="D10" s="339"/>
      <c r="E10" s="339"/>
      <c r="F10" s="339"/>
      <c r="G10" s="339"/>
      <c r="H10" s="339"/>
      <c r="I10" s="339"/>
      <c r="J10" s="339"/>
      <c r="K10" s="339"/>
      <c r="L10" s="339"/>
      <c r="M10" s="339"/>
      <c r="N10" s="340"/>
      <c r="O10" s="468"/>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70"/>
    </row>
    <row r="11" spans="2:48" ht="15.75" customHeight="1">
      <c r="B11" s="351" t="s">
        <v>112</v>
      </c>
      <c r="C11" s="336"/>
      <c r="D11" s="336"/>
      <c r="E11" s="336"/>
      <c r="F11" s="336"/>
      <c r="G11" s="336"/>
      <c r="H11" s="336"/>
      <c r="I11" s="336"/>
      <c r="J11" s="336"/>
      <c r="K11" s="336"/>
      <c r="L11" s="336"/>
      <c r="M11" s="336"/>
      <c r="N11" s="337"/>
      <c r="O11" s="491" t="e">
        <f>VLOOKUP($AY$2,Data,8,FALSE)</f>
        <v>#REF!</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492"/>
    </row>
    <row r="12" spans="2:48" ht="15.75" customHeight="1">
      <c r="B12" s="338"/>
      <c r="C12" s="339"/>
      <c r="D12" s="339"/>
      <c r="E12" s="339"/>
      <c r="F12" s="339"/>
      <c r="G12" s="339"/>
      <c r="H12" s="339"/>
      <c r="I12" s="339"/>
      <c r="J12" s="339"/>
      <c r="K12" s="339"/>
      <c r="L12" s="339"/>
      <c r="M12" s="339"/>
      <c r="N12" s="340"/>
      <c r="O12" s="493"/>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5"/>
    </row>
    <row r="13" spans="2:48" ht="18" customHeight="1">
      <c r="B13" s="447" t="s">
        <v>115</v>
      </c>
      <c r="C13" s="448"/>
      <c r="D13" s="448"/>
      <c r="E13" s="448"/>
      <c r="F13" s="448"/>
      <c r="G13" s="448"/>
      <c r="H13" s="448"/>
      <c r="I13" s="448"/>
      <c r="J13" s="448"/>
      <c r="K13" s="448"/>
      <c r="L13" s="448"/>
      <c r="M13" s="448"/>
      <c r="N13" s="449"/>
      <c r="O13" s="453" t="e">
        <f>VLOOKUP($AY$2,Data,2,FALSE)</f>
        <v>#REF!</v>
      </c>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5"/>
    </row>
    <row r="14" spans="2:48" ht="18" customHeight="1">
      <c r="B14" s="450"/>
      <c r="C14" s="451"/>
      <c r="D14" s="451"/>
      <c r="E14" s="451"/>
      <c r="F14" s="451"/>
      <c r="G14" s="451"/>
      <c r="H14" s="451"/>
      <c r="I14" s="451"/>
      <c r="J14" s="451"/>
      <c r="K14" s="451"/>
      <c r="L14" s="451"/>
      <c r="M14" s="451"/>
      <c r="N14" s="452"/>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8"/>
    </row>
    <row r="15" spans="2:48" ht="24.75" customHeight="1">
      <c r="B15" s="335" t="s">
        <v>9</v>
      </c>
      <c r="C15" s="336"/>
      <c r="D15" s="336"/>
      <c r="E15" s="336"/>
      <c r="F15" s="336"/>
      <c r="G15" s="444"/>
      <c r="H15" s="415" t="s">
        <v>4</v>
      </c>
      <c r="I15" s="416"/>
      <c r="J15" s="416"/>
      <c r="K15" s="416"/>
      <c r="L15" s="416"/>
      <c r="M15" s="416"/>
      <c r="N15" s="417"/>
      <c r="O15" s="366" t="s">
        <v>12</v>
      </c>
      <c r="P15" s="367"/>
      <c r="Q15" s="367"/>
      <c r="R15" s="367"/>
      <c r="S15" s="430" t="e">
        <f>IF(VLOOKUP($AY$2,Data,10,FALSE)=0,"-",VLOOKUP($AY$2,Data,10,FALSE))</f>
        <v>#REF!</v>
      </c>
      <c r="T15" s="430"/>
      <c r="U15" s="430"/>
      <c r="V15" s="430"/>
      <c r="W15" s="430"/>
      <c r="X15" s="430"/>
      <c r="Y15" s="430"/>
      <c r="Z15" s="430"/>
      <c r="AA15" s="430"/>
      <c r="AB15" s="430"/>
      <c r="AC15" s="430"/>
      <c r="AD15" s="430"/>
      <c r="AE15" s="431"/>
      <c r="AF15" s="366" t="s">
        <v>13</v>
      </c>
      <c r="AG15" s="367"/>
      <c r="AH15" s="367"/>
      <c r="AI15" s="367"/>
      <c r="AJ15" s="430" t="e">
        <f>IF(VLOOKUP($AY$2,Data,9,FALSE)=0,"-",VLOOKUP($AY$2,Data,9,FALSE))</f>
        <v>#REF!</v>
      </c>
      <c r="AK15" s="430"/>
      <c r="AL15" s="430"/>
      <c r="AM15" s="430"/>
      <c r="AN15" s="430"/>
      <c r="AO15" s="430"/>
      <c r="AP15" s="430"/>
      <c r="AQ15" s="430"/>
      <c r="AR15" s="430"/>
      <c r="AS15" s="430"/>
      <c r="AT15" s="430"/>
      <c r="AU15" s="430"/>
      <c r="AV15" s="431"/>
    </row>
    <row r="16" spans="2:48" ht="24.75" customHeight="1">
      <c r="B16" s="352"/>
      <c r="C16" s="353"/>
      <c r="D16" s="353"/>
      <c r="E16" s="353"/>
      <c r="F16" s="353"/>
      <c r="G16" s="445"/>
      <c r="H16" s="412" t="s">
        <v>5</v>
      </c>
      <c r="I16" s="413"/>
      <c r="J16" s="413"/>
      <c r="K16" s="413"/>
      <c r="L16" s="413"/>
      <c r="M16" s="413"/>
      <c r="N16" s="414"/>
      <c r="O16" s="399" t="s">
        <v>12</v>
      </c>
      <c r="P16" s="400"/>
      <c r="Q16" s="400"/>
      <c r="R16" s="400"/>
      <c r="S16" s="401" t="e">
        <f>IF(VLOOKUP($AY$2,Data,16,FALSE)=0,"-",VLOOKUP($AY$2,Data,16,FALSE))</f>
        <v>#REF!</v>
      </c>
      <c r="T16" s="401"/>
      <c r="U16" s="401"/>
      <c r="V16" s="401"/>
      <c r="W16" s="401"/>
      <c r="X16" s="401"/>
      <c r="Y16" s="401"/>
      <c r="Z16" s="401"/>
      <c r="AA16" s="401"/>
      <c r="AB16" s="402" t="s">
        <v>29</v>
      </c>
      <c r="AC16" s="402"/>
      <c r="AD16" s="402"/>
      <c r="AE16" s="403"/>
      <c r="AF16" s="399" t="s">
        <v>13</v>
      </c>
      <c r="AG16" s="400"/>
      <c r="AH16" s="400"/>
      <c r="AI16" s="400"/>
      <c r="AJ16" s="401" t="e">
        <f>IF(VLOOKUP($AY$2,Data,11,FALSE)=0,"-",VLOOKUP($AY$2,Data,11,FALSE))</f>
        <v>#REF!</v>
      </c>
      <c r="AK16" s="401"/>
      <c r="AL16" s="401"/>
      <c r="AM16" s="401"/>
      <c r="AN16" s="401"/>
      <c r="AO16" s="401"/>
      <c r="AP16" s="401"/>
      <c r="AQ16" s="401"/>
      <c r="AR16" s="401"/>
      <c r="AS16" s="402" t="s">
        <v>30</v>
      </c>
      <c r="AT16" s="402"/>
      <c r="AU16" s="402"/>
      <c r="AV16" s="403"/>
    </row>
    <row r="17" spans="2:48" ht="24.75" customHeight="1">
      <c r="B17" s="352"/>
      <c r="C17" s="353"/>
      <c r="D17" s="353"/>
      <c r="E17" s="353"/>
      <c r="F17" s="353"/>
      <c r="G17" s="445"/>
      <c r="H17" s="433" t="s">
        <v>19</v>
      </c>
      <c r="I17" s="434"/>
      <c r="J17" s="434"/>
      <c r="K17" s="434"/>
      <c r="L17" s="434"/>
      <c r="M17" s="434"/>
      <c r="N17" s="435"/>
      <c r="O17" s="419" t="s">
        <v>12</v>
      </c>
      <c r="P17" s="420"/>
      <c r="Q17" s="420"/>
      <c r="R17" s="420"/>
      <c r="S17" s="13" t="s">
        <v>44</v>
      </c>
      <c r="T17" s="477" t="e">
        <f>IF(VLOOKUP($AY$2,Data,17,FALSE)=0,"-",VLOOKUP($AY$2,Data,17,FALSE))</f>
        <v>#REF!</v>
      </c>
      <c r="U17" s="477"/>
      <c r="V17" s="477"/>
      <c r="W17" s="477"/>
      <c r="X17" s="477"/>
      <c r="Y17" s="477"/>
      <c r="Z17" s="477"/>
      <c r="AA17" s="13" t="s">
        <v>45</v>
      </c>
      <c r="AB17" s="402" t="s">
        <v>29</v>
      </c>
      <c r="AC17" s="402"/>
      <c r="AD17" s="402"/>
      <c r="AE17" s="403"/>
      <c r="AF17" s="419" t="s">
        <v>13</v>
      </c>
      <c r="AG17" s="420"/>
      <c r="AH17" s="420"/>
      <c r="AI17" s="420"/>
      <c r="AJ17" s="13" t="s">
        <v>46</v>
      </c>
      <c r="AK17" s="477" t="e">
        <f>IF(VLOOKUP($AY$2,Data,12,FALSE)=0,"-",VLOOKUP($AY$2,Data,12,FALSE))</f>
        <v>#REF!</v>
      </c>
      <c r="AL17" s="477"/>
      <c r="AM17" s="477"/>
      <c r="AN17" s="477"/>
      <c r="AO17" s="477"/>
      <c r="AP17" s="477"/>
      <c r="AQ17" s="477"/>
      <c r="AR17" s="13" t="s">
        <v>47</v>
      </c>
      <c r="AS17" s="402" t="s">
        <v>30</v>
      </c>
      <c r="AT17" s="402"/>
      <c r="AU17" s="402"/>
      <c r="AV17" s="403"/>
    </row>
    <row r="18" spans="2:48" ht="24.75" customHeight="1">
      <c r="B18" s="352"/>
      <c r="C18" s="353"/>
      <c r="D18" s="353"/>
      <c r="E18" s="353"/>
      <c r="F18" s="353"/>
      <c r="G18" s="445"/>
      <c r="H18" s="427" t="s">
        <v>6</v>
      </c>
      <c r="I18" s="428"/>
      <c r="J18" s="428"/>
      <c r="K18" s="428"/>
      <c r="L18" s="428"/>
      <c r="M18" s="428"/>
      <c r="N18" s="429"/>
      <c r="O18" s="419" t="s">
        <v>12</v>
      </c>
      <c r="P18" s="420"/>
      <c r="Q18" s="420"/>
      <c r="R18" s="420"/>
      <c r="S18" s="477" t="e">
        <f>IF(VLOOKUP($AY$2,Data,18,FALSE)=0,"-",VLOOKUP($AY$2,Data,18,FALSE))</f>
        <v>#REF!</v>
      </c>
      <c r="T18" s="477"/>
      <c r="U18" s="477"/>
      <c r="V18" s="477"/>
      <c r="W18" s="477"/>
      <c r="X18" s="477"/>
      <c r="Y18" s="477"/>
      <c r="Z18" s="477"/>
      <c r="AA18" s="477"/>
      <c r="AB18" s="425"/>
      <c r="AC18" s="425"/>
      <c r="AD18" s="425"/>
      <c r="AE18" s="426"/>
      <c r="AF18" s="419" t="s">
        <v>13</v>
      </c>
      <c r="AG18" s="420"/>
      <c r="AH18" s="420"/>
      <c r="AI18" s="420"/>
      <c r="AJ18" s="477" t="e">
        <f>IF(VLOOKUP($AY$2,Data,13,FALSE)=0,"-",VLOOKUP($AY$2,Data,13,FALSE))</f>
        <v>#REF!</v>
      </c>
      <c r="AK18" s="477"/>
      <c r="AL18" s="477"/>
      <c r="AM18" s="477"/>
      <c r="AN18" s="477"/>
      <c r="AO18" s="477"/>
      <c r="AP18" s="477"/>
      <c r="AQ18" s="477"/>
      <c r="AR18" s="477"/>
      <c r="AS18" s="425"/>
      <c r="AT18" s="425"/>
      <c r="AU18" s="425"/>
      <c r="AV18" s="426"/>
    </row>
    <row r="19" spans="2:48" ht="24.75" customHeight="1">
      <c r="B19" s="352"/>
      <c r="C19" s="353"/>
      <c r="D19" s="353"/>
      <c r="E19" s="353"/>
      <c r="F19" s="353"/>
      <c r="G19" s="445"/>
      <c r="H19" s="427" t="s">
        <v>113</v>
      </c>
      <c r="I19" s="428"/>
      <c r="J19" s="428"/>
      <c r="K19" s="428"/>
      <c r="L19" s="428"/>
      <c r="M19" s="428"/>
      <c r="N19" s="429"/>
      <c r="O19" s="419" t="s">
        <v>12</v>
      </c>
      <c r="P19" s="420"/>
      <c r="Q19" s="420"/>
      <c r="R19" s="420"/>
      <c r="S19" s="477" t="e">
        <f>IF(VLOOKUP($AY$2,Data,19,FALSE)=0,"-",VLOOKUP($AY$2,Data,19,FALSE))</f>
        <v>#REF!</v>
      </c>
      <c r="T19" s="477"/>
      <c r="U19" s="477"/>
      <c r="V19" s="477"/>
      <c r="W19" s="477"/>
      <c r="X19" s="477"/>
      <c r="Y19" s="477"/>
      <c r="Z19" s="477"/>
      <c r="AA19" s="477"/>
      <c r="AB19" s="421" t="s">
        <v>31</v>
      </c>
      <c r="AC19" s="421"/>
      <c r="AD19" s="421"/>
      <c r="AE19" s="422"/>
      <c r="AF19" s="419" t="s">
        <v>13</v>
      </c>
      <c r="AG19" s="420"/>
      <c r="AH19" s="420"/>
      <c r="AI19" s="420"/>
      <c r="AJ19" s="477" t="e">
        <f>IF(VLOOKUP($AY$2,Data,14,FALSE)=0,"-",VLOOKUP($AY$2,Data,14,FALSE))</f>
        <v>#REF!</v>
      </c>
      <c r="AK19" s="477"/>
      <c r="AL19" s="477"/>
      <c r="AM19" s="477"/>
      <c r="AN19" s="477"/>
      <c r="AO19" s="477"/>
      <c r="AP19" s="477"/>
      <c r="AQ19" s="477"/>
      <c r="AR19" s="477"/>
      <c r="AS19" s="421" t="s">
        <v>32</v>
      </c>
      <c r="AT19" s="421"/>
      <c r="AU19" s="421"/>
      <c r="AV19" s="422"/>
    </row>
    <row r="20" spans="2:48" ht="24.75" customHeight="1">
      <c r="B20" s="338"/>
      <c r="C20" s="339"/>
      <c r="D20" s="339"/>
      <c r="E20" s="339"/>
      <c r="F20" s="339"/>
      <c r="G20" s="446"/>
      <c r="H20" s="389" t="s">
        <v>114</v>
      </c>
      <c r="I20" s="390"/>
      <c r="J20" s="390"/>
      <c r="K20" s="390"/>
      <c r="L20" s="390"/>
      <c r="M20" s="390"/>
      <c r="N20" s="391"/>
      <c r="O20" s="392" t="s">
        <v>12</v>
      </c>
      <c r="P20" s="393"/>
      <c r="Q20" s="393"/>
      <c r="R20" s="393"/>
      <c r="S20" s="404" t="e">
        <f>IF(VLOOKUP($AY$2,Data,20,FALSE)=0,"-",VLOOKUP($AY$2,Data,20,FALSE))</f>
        <v>#REF!</v>
      </c>
      <c r="T20" s="404"/>
      <c r="U20" s="404"/>
      <c r="V20" s="404"/>
      <c r="W20" s="404"/>
      <c r="X20" s="404"/>
      <c r="Y20" s="404"/>
      <c r="Z20" s="404"/>
      <c r="AA20" s="404"/>
      <c r="AB20" s="405" t="s">
        <v>31</v>
      </c>
      <c r="AC20" s="405"/>
      <c r="AD20" s="405"/>
      <c r="AE20" s="406"/>
      <c r="AF20" s="392" t="s">
        <v>13</v>
      </c>
      <c r="AG20" s="393"/>
      <c r="AH20" s="393"/>
      <c r="AI20" s="393"/>
      <c r="AJ20" s="404" t="e">
        <f>IF(VLOOKUP($AY$2,Data,15,FALSE)=0,"-",VLOOKUP($AY$2,Data,15,FALSE))</f>
        <v>#REF!</v>
      </c>
      <c r="AK20" s="404"/>
      <c r="AL20" s="404"/>
      <c r="AM20" s="404"/>
      <c r="AN20" s="404"/>
      <c r="AO20" s="404"/>
      <c r="AP20" s="404"/>
      <c r="AQ20" s="404"/>
      <c r="AR20" s="404"/>
      <c r="AS20" s="405" t="s">
        <v>32</v>
      </c>
      <c r="AT20" s="405"/>
      <c r="AU20" s="405"/>
      <c r="AV20" s="406"/>
    </row>
    <row r="21" spans="2:48" ht="24.75" customHeight="1">
      <c r="B21" s="335" t="s">
        <v>10</v>
      </c>
      <c r="C21" s="394"/>
      <c r="D21" s="394"/>
      <c r="E21" s="394"/>
      <c r="F21" s="394"/>
      <c r="G21" s="423"/>
      <c r="H21" s="415" t="s">
        <v>5</v>
      </c>
      <c r="I21" s="416"/>
      <c r="J21" s="416"/>
      <c r="K21" s="416"/>
      <c r="L21" s="416"/>
      <c r="M21" s="416"/>
      <c r="N21" s="417"/>
      <c r="O21" s="366" t="s">
        <v>12</v>
      </c>
      <c r="P21" s="367"/>
      <c r="Q21" s="367"/>
      <c r="R21" s="367"/>
      <c r="S21" s="407" t="e">
        <f>IF(VLOOKUP($AY$2,Data,24,FALSE)=0,"-",VLOOKUP($AY$2,Data,24,FALSE))</f>
        <v>#REF!</v>
      </c>
      <c r="T21" s="407"/>
      <c r="U21" s="407"/>
      <c r="V21" s="407"/>
      <c r="W21" s="407"/>
      <c r="X21" s="407"/>
      <c r="Y21" s="407"/>
      <c r="Z21" s="407"/>
      <c r="AA21" s="407"/>
      <c r="AB21" s="408" t="s">
        <v>29</v>
      </c>
      <c r="AC21" s="408"/>
      <c r="AD21" s="408"/>
      <c r="AE21" s="409"/>
      <c r="AF21" s="366" t="s">
        <v>13</v>
      </c>
      <c r="AG21" s="367"/>
      <c r="AH21" s="367"/>
      <c r="AI21" s="367"/>
      <c r="AJ21" s="407" t="e">
        <f>IF(VLOOKUP($AY$2,Data,21,FALSE)=0,"-",VLOOKUP($AY$2,Data,21,FALSE))</f>
        <v>#REF!</v>
      </c>
      <c r="AK21" s="407"/>
      <c r="AL21" s="407"/>
      <c r="AM21" s="407"/>
      <c r="AN21" s="407"/>
      <c r="AO21" s="407"/>
      <c r="AP21" s="407"/>
      <c r="AQ21" s="407"/>
      <c r="AR21" s="407"/>
      <c r="AS21" s="408" t="s">
        <v>30</v>
      </c>
      <c r="AT21" s="408"/>
      <c r="AU21" s="408"/>
      <c r="AV21" s="409"/>
    </row>
    <row r="22" spans="2:48" ht="24.75" customHeight="1">
      <c r="B22" s="395"/>
      <c r="C22" s="396"/>
      <c r="D22" s="396"/>
      <c r="E22" s="396"/>
      <c r="F22" s="396"/>
      <c r="G22" s="424"/>
      <c r="H22" s="412" t="s">
        <v>113</v>
      </c>
      <c r="I22" s="413"/>
      <c r="J22" s="413"/>
      <c r="K22" s="413"/>
      <c r="L22" s="413"/>
      <c r="M22" s="413"/>
      <c r="N22" s="414"/>
      <c r="O22" s="399" t="s">
        <v>12</v>
      </c>
      <c r="P22" s="400"/>
      <c r="Q22" s="400"/>
      <c r="R22" s="400"/>
      <c r="S22" s="401" t="e">
        <f>IF(VLOOKUP($AY$2,Data,25,FALSE)=0,"-",VLOOKUP($AY$2,Data,25,FALSE))</f>
        <v>#REF!</v>
      </c>
      <c r="T22" s="401"/>
      <c r="U22" s="401"/>
      <c r="V22" s="401"/>
      <c r="W22" s="401"/>
      <c r="X22" s="401"/>
      <c r="Y22" s="401"/>
      <c r="Z22" s="401"/>
      <c r="AA22" s="401"/>
      <c r="AB22" s="402" t="s">
        <v>31</v>
      </c>
      <c r="AC22" s="402"/>
      <c r="AD22" s="402"/>
      <c r="AE22" s="403"/>
      <c r="AF22" s="399" t="s">
        <v>13</v>
      </c>
      <c r="AG22" s="400"/>
      <c r="AH22" s="400"/>
      <c r="AI22" s="400"/>
      <c r="AJ22" s="401" t="e">
        <f>IF(VLOOKUP($AY$2,Data,22,FALSE)=0,"-",VLOOKUP($AY$2,Data,22,FALSE))</f>
        <v>#REF!</v>
      </c>
      <c r="AK22" s="401"/>
      <c r="AL22" s="401"/>
      <c r="AM22" s="401"/>
      <c r="AN22" s="401"/>
      <c r="AO22" s="401"/>
      <c r="AP22" s="401"/>
      <c r="AQ22" s="401"/>
      <c r="AR22" s="401"/>
      <c r="AS22" s="402" t="s">
        <v>32</v>
      </c>
      <c r="AT22" s="402"/>
      <c r="AU22" s="402"/>
      <c r="AV22" s="403"/>
    </row>
    <row r="23" spans="2:48" ht="24.75" customHeight="1">
      <c r="B23" s="395"/>
      <c r="C23" s="396"/>
      <c r="D23" s="396"/>
      <c r="E23" s="396"/>
      <c r="F23" s="396"/>
      <c r="G23" s="424"/>
      <c r="H23" s="389" t="s">
        <v>114</v>
      </c>
      <c r="I23" s="390"/>
      <c r="J23" s="390"/>
      <c r="K23" s="390"/>
      <c r="L23" s="390"/>
      <c r="M23" s="390"/>
      <c r="N23" s="391"/>
      <c r="O23" s="392" t="s">
        <v>12</v>
      </c>
      <c r="P23" s="393"/>
      <c r="Q23" s="393"/>
      <c r="R23" s="393"/>
      <c r="S23" s="404" t="e">
        <f>IF(VLOOKUP($AY$2,Data,26,FALSE)=0,"-",VLOOKUP($AY$2,Data,26,FALSE))</f>
        <v>#REF!</v>
      </c>
      <c r="T23" s="404"/>
      <c r="U23" s="404"/>
      <c r="V23" s="404"/>
      <c r="W23" s="404"/>
      <c r="X23" s="404"/>
      <c r="Y23" s="404"/>
      <c r="Z23" s="404"/>
      <c r="AA23" s="404"/>
      <c r="AB23" s="405" t="s">
        <v>31</v>
      </c>
      <c r="AC23" s="405"/>
      <c r="AD23" s="405"/>
      <c r="AE23" s="406"/>
      <c r="AF23" s="392" t="s">
        <v>13</v>
      </c>
      <c r="AG23" s="393"/>
      <c r="AH23" s="393"/>
      <c r="AI23" s="393"/>
      <c r="AJ23" s="404" t="e">
        <f>IF(VLOOKUP($AY$2,Data,23,FALSE)=0,"-",VLOOKUP($AY$2,Data,23,FALSE))</f>
        <v>#REF!</v>
      </c>
      <c r="AK23" s="404"/>
      <c r="AL23" s="404"/>
      <c r="AM23" s="404"/>
      <c r="AN23" s="404"/>
      <c r="AO23" s="404"/>
      <c r="AP23" s="404"/>
      <c r="AQ23" s="404"/>
      <c r="AR23" s="404"/>
      <c r="AS23" s="405" t="s">
        <v>32</v>
      </c>
      <c r="AT23" s="405"/>
      <c r="AU23" s="405"/>
      <c r="AV23" s="406"/>
    </row>
    <row r="24" spans="2:48" ht="24.75" customHeight="1">
      <c r="B24" s="335" t="s">
        <v>11</v>
      </c>
      <c r="C24" s="394"/>
      <c r="D24" s="394"/>
      <c r="E24" s="394"/>
      <c r="F24" s="394"/>
      <c r="G24" s="394"/>
      <c r="H24" s="415" t="s">
        <v>5</v>
      </c>
      <c r="I24" s="416"/>
      <c r="J24" s="416"/>
      <c r="K24" s="416"/>
      <c r="L24" s="416"/>
      <c r="M24" s="416"/>
      <c r="N24" s="417"/>
      <c r="O24" s="366" t="s">
        <v>12</v>
      </c>
      <c r="P24" s="367"/>
      <c r="Q24" s="367"/>
      <c r="R24" s="367"/>
      <c r="S24" s="407" t="e">
        <f>IF(VLOOKUP($AY$2,Data,30,FALSE)=0,"-",VLOOKUP($AY$2,Data,30,FALSE))</f>
        <v>#REF!</v>
      </c>
      <c r="T24" s="407"/>
      <c r="U24" s="407"/>
      <c r="V24" s="407"/>
      <c r="W24" s="407"/>
      <c r="X24" s="407"/>
      <c r="Y24" s="407"/>
      <c r="Z24" s="407"/>
      <c r="AA24" s="407"/>
      <c r="AB24" s="408" t="s">
        <v>29</v>
      </c>
      <c r="AC24" s="408"/>
      <c r="AD24" s="408"/>
      <c r="AE24" s="409"/>
      <c r="AF24" s="366" t="s">
        <v>13</v>
      </c>
      <c r="AG24" s="367"/>
      <c r="AH24" s="367"/>
      <c r="AI24" s="367"/>
      <c r="AJ24" s="407" t="e">
        <f>IF(VLOOKUP($AY$2,Data,27,FALSE)=0,"-",VLOOKUP($AY$2,Data,27,FALSE))</f>
        <v>#REF!</v>
      </c>
      <c r="AK24" s="407"/>
      <c r="AL24" s="407"/>
      <c r="AM24" s="407"/>
      <c r="AN24" s="407"/>
      <c r="AO24" s="407"/>
      <c r="AP24" s="407"/>
      <c r="AQ24" s="407"/>
      <c r="AR24" s="407"/>
      <c r="AS24" s="408" t="s">
        <v>30</v>
      </c>
      <c r="AT24" s="408"/>
      <c r="AU24" s="408"/>
      <c r="AV24" s="409"/>
    </row>
    <row r="25" spans="2:48" ht="24.75" customHeight="1">
      <c r="B25" s="395"/>
      <c r="C25" s="396"/>
      <c r="D25" s="396"/>
      <c r="E25" s="396"/>
      <c r="F25" s="396"/>
      <c r="G25" s="396"/>
      <c r="H25" s="412" t="s">
        <v>113</v>
      </c>
      <c r="I25" s="413"/>
      <c r="J25" s="413"/>
      <c r="K25" s="413"/>
      <c r="L25" s="413"/>
      <c r="M25" s="413"/>
      <c r="N25" s="414"/>
      <c r="O25" s="399" t="s">
        <v>12</v>
      </c>
      <c r="P25" s="400"/>
      <c r="Q25" s="400"/>
      <c r="R25" s="400"/>
      <c r="S25" s="401" t="e">
        <f>IF(VLOOKUP($AY$2,Data,31,FALSE)=0,"-",VLOOKUP($AY$2,Data,31,FALSE))</f>
        <v>#REF!</v>
      </c>
      <c r="T25" s="401"/>
      <c r="U25" s="401"/>
      <c r="V25" s="401"/>
      <c r="W25" s="401"/>
      <c r="X25" s="401"/>
      <c r="Y25" s="401"/>
      <c r="Z25" s="401"/>
      <c r="AA25" s="401"/>
      <c r="AB25" s="402" t="s">
        <v>31</v>
      </c>
      <c r="AC25" s="402"/>
      <c r="AD25" s="402"/>
      <c r="AE25" s="403"/>
      <c r="AF25" s="399" t="s">
        <v>13</v>
      </c>
      <c r="AG25" s="400"/>
      <c r="AH25" s="400"/>
      <c r="AI25" s="400"/>
      <c r="AJ25" s="401" t="e">
        <f>IF(VLOOKUP($AY$2,Data,28,FALSE)=0,"-",VLOOKUP($AY$2,Data,28,FALSE))</f>
        <v>#REF!</v>
      </c>
      <c r="AK25" s="401"/>
      <c r="AL25" s="401"/>
      <c r="AM25" s="401"/>
      <c r="AN25" s="401"/>
      <c r="AO25" s="401"/>
      <c r="AP25" s="401"/>
      <c r="AQ25" s="401"/>
      <c r="AR25" s="401"/>
      <c r="AS25" s="402" t="s">
        <v>32</v>
      </c>
      <c r="AT25" s="402"/>
      <c r="AU25" s="402"/>
      <c r="AV25" s="403"/>
    </row>
    <row r="26" spans="2:48" ht="24.75" customHeight="1">
      <c r="B26" s="397"/>
      <c r="C26" s="398"/>
      <c r="D26" s="398"/>
      <c r="E26" s="398"/>
      <c r="F26" s="398"/>
      <c r="G26" s="398"/>
      <c r="H26" s="389" t="s">
        <v>114</v>
      </c>
      <c r="I26" s="390"/>
      <c r="J26" s="390"/>
      <c r="K26" s="390"/>
      <c r="L26" s="390"/>
      <c r="M26" s="390"/>
      <c r="N26" s="391"/>
      <c r="O26" s="392" t="s">
        <v>12</v>
      </c>
      <c r="P26" s="393"/>
      <c r="Q26" s="393"/>
      <c r="R26" s="393"/>
      <c r="S26" s="404" t="e">
        <f>IF(VLOOKUP($AY$2,Data,32,FALSE)=0,"-",VLOOKUP($AY$2,Data,32,FALSE))</f>
        <v>#REF!</v>
      </c>
      <c r="T26" s="404"/>
      <c r="U26" s="404"/>
      <c r="V26" s="404"/>
      <c r="W26" s="404"/>
      <c r="X26" s="404"/>
      <c r="Y26" s="404"/>
      <c r="Z26" s="404"/>
      <c r="AA26" s="404"/>
      <c r="AB26" s="405" t="s">
        <v>31</v>
      </c>
      <c r="AC26" s="405"/>
      <c r="AD26" s="405"/>
      <c r="AE26" s="406"/>
      <c r="AF26" s="392" t="s">
        <v>13</v>
      </c>
      <c r="AG26" s="393"/>
      <c r="AH26" s="393"/>
      <c r="AI26" s="393"/>
      <c r="AJ26" s="404" t="e">
        <f>IF(VLOOKUP($AY$2,Data,29,FALSE)=0,"-",VLOOKUP($AY$2,Data,29,FALSE))</f>
        <v>#REF!</v>
      </c>
      <c r="AK26" s="404"/>
      <c r="AL26" s="404"/>
      <c r="AM26" s="404"/>
      <c r="AN26" s="404"/>
      <c r="AO26" s="404"/>
      <c r="AP26" s="404"/>
      <c r="AQ26" s="404"/>
      <c r="AR26" s="404"/>
      <c r="AS26" s="405" t="s">
        <v>32</v>
      </c>
      <c r="AT26" s="405"/>
      <c r="AU26" s="405"/>
      <c r="AV26" s="406"/>
    </row>
    <row r="27" spans="2:48" ht="24.75" customHeight="1">
      <c r="B27" s="380" t="s">
        <v>7</v>
      </c>
      <c r="C27" s="381"/>
      <c r="D27" s="381"/>
      <c r="E27" s="381"/>
      <c r="F27" s="381"/>
      <c r="G27" s="381"/>
      <c r="H27" s="381"/>
      <c r="I27" s="381"/>
      <c r="J27" s="381"/>
      <c r="K27" s="381"/>
      <c r="L27" s="381"/>
      <c r="M27" s="381"/>
      <c r="N27" s="382"/>
      <c r="O27" s="383" t="s">
        <v>12</v>
      </c>
      <c r="P27" s="384"/>
      <c r="Q27" s="384"/>
      <c r="R27" s="384"/>
      <c r="S27" s="388" t="e">
        <f>IF(VLOOKUP($AY$2,Data,34,FALSE)=0,"-",VLOOKUP($AY$2,Data,34,FALSE))</f>
        <v>#REF!</v>
      </c>
      <c r="T27" s="388"/>
      <c r="U27" s="388"/>
      <c r="V27" s="388"/>
      <c r="W27" s="388"/>
      <c r="X27" s="388"/>
      <c r="Y27" s="388"/>
      <c r="Z27" s="388"/>
      <c r="AA27" s="388"/>
      <c r="AB27" s="386" t="s">
        <v>29</v>
      </c>
      <c r="AC27" s="386"/>
      <c r="AD27" s="386"/>
      <c r="AE27" s="387"/>
      <c r="AF27" s="383" t="s">
        <v>13</v>
      </c>
      <c r="AG27" s="384"/>
      <c r="AH27" s="384"/>
      <c r="AI27" s="384"/>
      <c r="AJ27" s="388" t="e">
        <f>IF(VLOOKUP($AY$2,Data,33,FALSE)=0,"-",VLOOKUP($AY$2,Data,33,FALSE))</f>
        <v>#REF!</v>
      </c>
      <c r="AK27" s="388"/>
      <c r="AL27" s="388"/>
      <c r="AM27" s="388"/>
      <c r="AN27" s="388"/>
      <c r="AO27" s="388"/>
      <c r="AP27" s="388"/>
      <c r="AQ27" s="388"/>
      <c r="AR27" s="388"/>
      <c r="AS27" s="386" t="s">
        <v>30</v>
      </c>
      <c r="AT27" s="386"/>
      <c r="AU27" s="386"/>
      <c r="AV27" s="387"/>
    </row>
    <row r="28" spans="2:48" ht="24.75" customHeight="1">
      <c r="B28" s="380" t="s">
        <v>14</v>
      </c>
      <c r="C28" s="381"/>
      <c r="D28" s="381"/>
      <c r="E28" s="381"/>
      <c r="F28" s="381"/>
      <c r="G28" s="381"/>
      <c r="H28" s="381"/>
      <c r="I28" s="381"/>
      <c r="J28" s="381"/>
      <c r="K28" s="381"/>
      <c r="L28" s="381"/>
      <c r="M28" s="381"/>
      <c r="N28" s="382"/>
      <c r="O28" s="383" t="s">
        <v>12</v>
      </c>
      <c r="P28" s="384"/>
      <c r="Q28" s="384"/>
      <c r="R28" s="384"/>
      <c r="S28" s="388" t="e">
        <f>IF(VLOOKUP($AY$2,Data,38,FALSE)=0,"-",VLOOKUP($AY$2,Data,38,FALSE))</f>
        <v>#REF!</v>
      </c>
      <c r="T28" s="388"/>
      <c r="U28" s="388"/>
      <c r="V28" s="388"/>
      <c r="W28" s="388"/>
      <c r="X28" s="388"/>
      <c r="Y28" s="388"/>
      <c r="Z28" s="388"/>
      <c r="AA28" s="388"/>
      <c r="AB28" s="386" t="s">
        <v>33</v>
      </c>
      <c r="AC28" s="386"/>
      <c r="AD28" s="386"/>
      <c r="AE28" s="387"/>
      <c r="AF28" s="383" t="s">
        <v>13</v>
      </c>
      <c r="AG28" s="384"/>
      <c r="AH28" s="384"/>
      <c r="AI28" s="384"/>
      <c r="AJ28" s="388" t="e">
        <f>IF(VLOOKUP($AY$2,Data,35,FALSE)=0,"-",VLOOKUP($AY$2,Data,35,FALSE))</f>
        <v>#REF!</v>
      </c>
      <c r="AK28" s="388"/>
      <c r="AL28" s="388"/>
      <c r="AM28" s="388"/>
      <c r="AN28" s="388"/>
      <c r="AO28" s="388"/>
      <c r="AP28" s="388"/>
      <c r="AQ28" s="388"/>
      <c r="AR28" s="388"/>
      <c r="AS28" s="386" t="s">
        <v>34</v>
      </c>
      <c r="AT28" s="386"/>
      <c r="AU28" s="386"/>
      <c r="AV28" s="387"/>
    </row>
    <row r="29" spans="2:48" ht="24.75" customHeight="1">
      <c r="B29" s="380" t="s">
        <v>15</v>
      </c>
      <c r="C29" s="381"/>
      <c r="D29" s="381"/>
      <c r="E29" s="381"/>
      <c r="F29" s="381"/>
      <c r="G29" s="381"/>
      <c r="H29" s="381"/>
      <c r="I29" s="381"/>
      <c r="J29" s="381"/>
      <c r="K29" s="381"/>
      <c r="L29" s="381"/>
      <c r="M29" s="381"/>
      <c r="N29" s="382"/>
      <c r="O29" s="383" t="s">
        <v>12</v>
      </c>
      <c r="P29" s="384"/>
      <c r="Q29" s="384"/>
      <c r="R29" s="384"/>
      <c r="S29" s="388" t="e">
        <f>IF(VLOOKUP($AY$2,Data,39,FALSE)=0,"-",VLOOKUP($AY$2,Data,39,FALSE))</f>
        <v>#REF!</v>
      </c>
      <c r="T29" s="388"/>
      <c r="U29" s="388"/>
      <c r="V29" s="388"/>
      <c r="W29" s="388"/>
      <c r="X29" s="388"/>
      <c r="Y29" s="388"/>
      <c r="Z29" s="388"/>
      <c r="AA29" s="388"/>
      <c r="AB29" s="386" t="s">
        <v>29</v>
      </c>
      <c r="AC29" s="386"/>
      <c r="AD29" s="386"/>
      <c r="AE29" s="387"/>
      <c r="AF29" s="383" t="s">
        <v>13</v>
      </c>
      <c r="AG29" s="384"/>
      <c r="AH29" s="384"/>
      <c r="AI29" s="384"/>
      <c r="AJ29" s="388" t="e">
        <f>IF(VLOOKUP($AY$2,Data,36,FALSE)=0,"-",VLOOKUP($AY$2,Data,36,FALSE))</f>
        <v>#REF!</v>
      </c>
      <c r="AK29" s="388"/>
      <c r="AL29" s="388"/>
      <c r="AM29" s="388"/>
      <c r="AN29" s="388"/>
      <c r="AO29" s="388"/>
      <c r="AP29" s="388"/>
      <c r="AQ29" s="388"/>
      <c r="AR29" s="388"/>
      <c r="AS29" s="386" t="s">
        <v>30</v>
      </c>
      <c r="AT29" s="386"/>
      <c r="AU29" s="386"/>
      <c r="AV29" s="387"/>
    </row>
    <row r="30" spans="2:48" ht="24.75" customHeight="1">
      <c r="B30" s="374" t="s">
        <v>18</v>
      </c>
      <c r="C30" s="375"/>
      <c r="D30" s="375"/>
      <c r="E30" s="375"/>
      <c r="F30" s="375"/>
      <c r="G30" s="375"/>
      <c r="H30" s="375"/>
      <c r="I30" s="375"/>
      <c r="J30" s="375"/>
      <c r="K30" s="375"/>
      <c r="L30" s="375"/>
      <c r="M30" s="375"/>
      <c r="N30" s="376"/>
      <c r="O30" s="366" t="s">
        <v>12</v>
      </c>
      <c r="P30" s="367"/>
      <c r="Q30" s="367"/>
      <c r="R30" s="367"/>
      <c r="S30" s="407" t="e">
        <f>IF(VLOOKUP($AY$2,Data,40,FALSE)=0,"-",VLOOKUP($AY$2,Data,40,FALSE))</f>
        <v>#REF!</v>
      </c>
      <c r="T30" s="407"/>
      <c r="U30" s="407"/>
      <c r="V30" s="407"/>
      <c r="W30" s="407"/>
      <c r="X30" s="407"/>
      <c r="Y30" s="407"/>
      <c r="Z30" s="407"/>
      <c r="AA30" s="407"/>
      <c r="AB30" s="364" t="s">
        <v>29</v>
      </c>
      <c r="AC30" s="364"/>
      <c r="AD30" s="364"/>
      <c r="AE30" s="365"/>
      <c r="AF30" s="366" t="s">
        <v>13</v>
      </c>
      <c r="AG30" s="367"/>
      <c r="AH30" s="367"/>
      <c r="AI30" s="367"/>
      <c r="AJ30" s="407" t="e">
        <f>IF(VLOOKUP($AY$2,Data,37,FALSE)=0,"-",VLOOKUP($AY$2,Data,37,FALSE))</f>
        <v>#REF!</v>
      </c>
      <c r="AK30" s="407"/>
      <c r="AL30" s="407"/>
      <c r="AM30" s="407"/>
      <c r="AN30" s="407"/>
      <c r="AO30" s="407"/>
      <c r="AP30" s="407"/>
      <c r="AQ30" s="407"/>
      <c r="AR30" s="407"/>
      <c r="AS30" s="364" t="s">
        <v>30</v>
      </c>
      <c r="AT30" s="364"/>
      <c r="AU30" s="364"/>
      <c r="AV30" s="365"/>
    </row>
    <row r="31" spans="2:48" ht="33.75" customHeight="1">
      <c r="B31" s="374" t="s">
        <v>16</v>
      </c>
      <c r="C31" s="375"/>
      <c r="D31" s="375"/>
      <c r="E31" s="375"/>
      <c r="F31" s="375"/>
      <c r="G31" s="375"/>
      <c r="H31" s="375"/>
      <c r="I31" s="375"/>
      <c r="J31" s="375"/>
      <c r="K31" s="375"/>
      <c r="L31" s="375"/>
      <c r="M31" s="375"/>
      <c r="N31" s="376"/>
      <c r="O31" s="482" t="e">
        <f>IF(VLOOKUP($AY$2,Data,41,FALSE)=0,"-",VLOOKUP($AY$2,Data,41,FALSE))</f>
        <v>#REF!</v>
      </c>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row>
    <row r="32" spans="2:48" ht="21.75" customHeight="1">
      <c r="B32" s="380" t="s">
        <v>8</v>
      </c>
      <c r="C32" s="381"/>
      <c r="D32" s="381"/>
      <c r="E32" s="381"/>
      <c r="F32" s="381"/>
      <c r="G32" s="381"/>
      <c r="H32" s="381"/>
      <c r="I32" s="381"/>
      <c r="J32" s="381"/>
      <c r="K32" s="381"/>
      <c r="L32" s="381"/>
      <c r="M32" s="381"/>
      <c r="N32" s="382"/>
      <c r="O32" s="482" t="e">
        <f>IF(VLOOKUP($AY$2,Data,42,FALSE)=0,"-",VLOOKUP($AY$2,Data,42,FALSE))</f>
        <v>#REF!</v>
      </c>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4"/>
    </row>
    <row r="33" spans="2:48" ht="18" customHeight="1">
      <c r="B33" s="335" t="s">
        <v>2</v>
      </c>
      <c r="C33" s="369"/>
      <c r="D33" s="369"/>
      <c r="E33" s="369"/>
      <c r="F33" s="369"/>
      <c r="G33" s="369"/>
      <c r="H33" s="369"/>
      <c r="I33" s="369"/>
      <c r="J33" s="369"/>
      <c r="K33" s="369"/>
      <c r="L33" s="369"/>
      <c r="M33" s="369"/>
      <c r="N33" s="370"/>
      <c r="O33" s="341" t="s">
        <v>27</v>
      </c>
      <c r="P33" s="342"/>
      <c r="Q33" s="342"/>
      <c r="R33" s="342"/>
      <c r="S33" s="342"/>
      <c r="T33" s="342"/>
      <c r="U33" s="342"/>
      <c r="V33" s="343"/>
      <c r="W33" s="478" t="e">
        <f>VLOOKUP($AY$2,Data,43,FALSE)</f>
        <v>#REF!</v>
      </c>
      <c r="X33" s="479"/>
      <c r="Y33" s="479"/>
      <c r="Z33" s="479"/>
      <c r="AA33" s="479"/>
      <c r="AB33" s="479"/>
      <c r="AC33" s="479"/>
      <c r="AD33" s="479"/>
      <c r="AE33" s="480"/>
      <c r="AF33" s="344" t="s">
        <v>28</v>
      </c>
      <c r="AG33" s="342"/>
      <c r="AH33" s="342"/>
      <c r="AI33" s="342"/>
      <c r="AJ33" s="342"/>
      <c r="AK33" s="342"/>
      <c r="AL33" s="342"/>
      <c r="AM33" s="343"/>
      <c r="AN33" s="478" t="e">
        <f>VLOOKUP($AY$2,Data,44,FALSE)</f>
        <v>#REF!</v>
      </c>
      <c r="AO33" s="479"/>
      <c r="AP33" s="479"/>
      <c r="AQ33" s="479"/>
      <c r="AR33" s="479"/>
      <c r="AS33" s="479"/>
      <c r="AT33" s="479"/>
      <c r="AU33" s="479"/>
      <c r="AV33" s="481"/>
    </row>
    <row r="34" spans="2:48" ht="18" customHeight="1">
      <c r="B34" s="371"/>
      <c r="C34" s="372"/>
      <c r="D34" s="372"/>
      <c r="E34" s="372"/>
      <c r="F34" s="372"/>
      <c r="G34" s="372"/>
      <c r="H34" s="372"/>
      <c r="I34" s="372"/>
      <c r="J34" s="372"/>
      <c r="K34" s="372"/>
      <c r="L34" s="372"/>
      <c r="M34" s="372"/>
      <c r="N34" s="373"/>
      <c r="O34" s="345" t="s">
        <v>0</v>
      </c>
      <c r="P34" s="346"/>
      <c r="Q34" s="346"/>
      <c r="R34" s="346"/>
      <c r="S34" s="346"/>
      <c r="T34" s="346"/>
      <c r="U34" s="346"/>
      <c r="V34" s="347"/>
      <c r="W34" s="485" t="e">
        <f>VLOOKUP($AY$2,Data,45,FALSE)</f>
        <v>#REF!</v>
      </c>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 customHeight="1">
      <c r="B35" s="335" t="s">
        <v>3</v>
      </c>
      <c r="C35" s="336"/>
      <c r="D35" s="336"/>
      <c r="E35" s="336"/>
      <c r="F35" s="336"/>
      <c r="G35" s="336"/>
      <c r="H35" s="336"/>
      <c r="I35" s="336"/>
      <c r="J35" s="336"/>
      <c r="K35" s="336"/>
      <c r="L35" s="336"/>
      <c r="M35" s="336"/>
      <c r="N35" s="337"/>
      <c r="O35" s="341" t="s">
        <v>27</v>
      </c>
      <c r="P35" s="342"/>
      <c r="Q35" s="342"/>
      <c r="R35" s="342"/>
      <c r="S35" s="342"/>
      <c r="T35" s="342"/>
      <c r="U35" s="342"/>
      <c r="V35" s="343"/>
      <c r="W35" s="478" t="e">
        <f>VLOOKUP($AY$2,Data,46,FALSE)</f>
        <v>#REF!</v>
      </c>
      <c r="X35" s="479"/>
      <c r="Y35" s="479"/>
      <c r="Z35" s="479"/>
      <c r="AA35" s="479"/>
      <c r="AB35" s="479"/>
      <c r="AC35" s="479"/>
      <c r="AD35" s="479"/>
      <c r="AE35" s="480"/>
      <c r="AF35" s="344" t="s">
        <v>28</v>
      </c>
      <c r="AG35" s="342"/>
      <c r="AH35" s="342"/>
      <c r="AI35" s="342"/>
      <c r="AJ35" s="342"/>
      <c r="AK35" s="342"/>
      <c r="AL35" s="342"/>
      <c r="AM35" s="343"/>
      <c r="AN35" s="478" t="e">
        <f>VLOOKUP($AY$2,Data,47,FALSE)</f>
        <v>#REF!</v>
      </c>
      <c r="AO35" s="479"/>
      <c r="AP35" s="479"/>
      <c r="AQ35" s="479"/>
      <c r="AR35" s="479"/>
      <c r="AS35" s="479"/>
      <c r="AT35" s="479"/>
      <c r="AU35" s="479"/>
      <c r="AV35" s="481"/>
    </row>
    <row r="36" spans="2:48" ht="18" customHeight="1">
      <c r="B36" s="338"/>
      <c r="C36" s="339"/>
      <c r="D36" s="339"/>
      <c r="E36" s="339"/>
      <c r="F36" s="339"/>
      <c r="G36" s="339"/>
      <c r="H36" s="339"/>
      <c r="I36" s="339"/>
      <c r="J36" s="339"/>
      <c r="K36" s="339"/>
      <c r="L36" s="339"/>
      <c r="M36" s="339"/>
      <c r="N36" s="340"/>
      <c r="O36" s="345" t="s">
        <v>0</v>
      </c>
      <c r="P36" s="346"/>
      <c r="Q36" s="346"/>
      <c r="R36" s="346"/>
      <c r="S36" s="346"/>
      <c r="T36" s="346"/>
      <c r="U36" s="346"/>
      <c r="V36" s="347"/>
      <c r="W36" s="485" t="e">
        <f>VLOOKUP($AY$2,Data,48,FALSE)</f>
        <v>#REF!</v>
      </c>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 customHeight="1">
      <c r="B37" s="351" t="s">
        <v>1</v>
      </c>
      <c r="C37" s="336"/>
      <c r="D37" s="336"/>
      <c r="E37" s="336"/>
      <c r="F37" s="336"/>
      <c r="G37" s="336"/>
      <c r="H37" s="336"/>
      <c r="I37" s="336"/>
      <c r="J37" s="336"/>
      <c r="K37" s="336"/>
      <c r="L37" s="336"/>
      <c r="M37" s="336"/>
      <c r="N37" s="337"/>
      <c r="O37" s="488" t="e">
        <f>VLOOKUP($AY$2,Data,49,FALSE)</f>
        <v>#REF!</v>
      </c>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90"/>
    </row>
    <row r="38" spans="2:48" ht="18" customHeight="1">
      <c r="B38" s="352"/>
      <c r="C38" s="353"/>
      <c r="D38" s="353"/>
      <c r="E38" s="353"/>
      <c r="F38" s="353"/>
      <c r="G38" s="353"/>
      <c r="H38" s="353"/>
      <c r="I38" s="353"/>
      <c r="J38" s="353"/>
      <c r="K38" s="353"/>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60"/>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3"/>
    </row>
    <row r="41" spans="2:48" ht="18" customHeight="1">
      <c r="B41" s="352"/>
      <c r="C41" s="353"/>
      <c r="D41" s="353"/>
      <c r="E41" s="353"/>
      <c r="F41" s="353"/>
      <c r="G41" s="353"/>
      <c r="H41" s="353"/>
      <c r="I41" s="353"/>
      <c r="J41" s="353"/>
      <c r="K41" s="353"/>
      <c r="L41" s="353"/>
      <c r="M41" s="353"/>
      <c r="N41" s="354"/>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2"/>
    </row>
    <row r="42" spans="2:48" ht="18" customHeight="1">
      <c r="B42" s="333" t="s">
        <v>20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row>
    <row r="43" spans="2:48" ht="18" customHeight="1">
      <c r="B43" s="334" t="s">
        <v>48</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sheetData>
  <sheetProtection/>
  <mergeCells count="154">
    <mergeCell ref="H26:N26"/>
    <mergeCell ref="S24:AA24"/>
    <mergeCell ref="H24:N24"/>
    <mergeCell ref="O22:R22"/>
    <mergeCell ref="S25:AA25"/>
    <mergeCell ref="O24:R24"/>
    <mergeCell ref="H22:N22"/>
    <mergeCell ref="AB18:AE18"/>
    <mergeCell ref="AS16:AV16"/>
    <mergeCell ref="B21:G23"/>
    <mergeCell ref="O23:R23"/>
    <mergeCell ref="S23:AA23"/>
    <mergeCell ref="AB21:AE21"/>
    <mergeCell ref="AB22:AE22"/>
    <mergeCell ref="H23:N23"/>
    <mergeCell ref="AK17:AQ17"/>
    <mergeCell ref="AF22:AI22"/>
    <mergeCell ref="B6:N6"/>
    <mergeCell ref="O16:R16"/>
    <mergeCell ref="O17:R17"/>
    <mergeCell ref="O6:AV6"/>
    <mergeCell ref="AB16:AE16"/>
    <mergeCell ref="AS15:AV15"/>
    <mergeCell ref="AF15:AI15"/>
    <mergeCell ref="AF16:AI16"/>
    <mergeCell ref="AF17:AI17"/>
    <mergeCell ref="H17:N17"/>
    <mergeCell ref="O31:AV31"/>
    <mergeCell ref="AB23:AE23"/>
    <mergeCell ref="AS22:AV22"/>
    <mergeCell ref="AS26:AV26"/>
    <mergeCell ref="AJ23:AR23"/>
    <mergeCell ref="AJ24:AR24"/>
    <mergeCell ref="O26:R26"/>
    <mergeCell ref="S28:AA28"/>
    <mergeCell ref="AJ26:AR26"/>
    <mergeCell ref="AF29:AI29"/>
    <mergeCell ref="O30:R30"/>
    <mergeCell ref="O25:R25"/>
    <mergeCell ref="AB24:AE24"/>
    <mergeCell ref="O20:R20"/>
    <mergeCell ref="O21:R21"/>
    <mergeCell ref="AB27:AE27"/>
    <mergeCell ref="AB28:AE28"/>
    <mergeCell ref="AB29:AE29"/>
    <mergeCell ref="O36:V36"/>
    <mergeCell ref="O35:V35"/>
    <mergeCell ref="AF28:AI28"/>
    <mergeCell ref="O32:AV32"/>
    <mergeCell ref="AS30:AV30"/>
    <mergeCell ref="W36:AV36"/>
    <mergeCell ref="S30:AA30"/>
    <mergeCell ref="AF30:AI30"/>
    <mergeCell ref="AB30:AE30"/>
    <mergeCell ref="AJ30:AR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8:AV18"/>
    <mergeCell ref="AJ18:AR18"/>
    <mergeCell ref="S21:AA21"/>
    <mergeCell ref="AJ22:AR22"/>
    <mergeCell ref="AF18:AI18"/>
    <mergeCell ref="AF19:AI19"/>
    <mergeCell ref="AS21:AV21"/>
    <mergeCell ref="AF20:AI20"/>
    <mergeCell ref="AS20:AV20"/>
    <mergeCell ref="AJ20:AR20"/>
    <mergeCell ref="W35:AE35"/>
    <mergeCell ref="AF33:AM33"/>
    <mergeCell ref="AF23:AI23"/>
    <mergeCell ref="AF24:AI24"/>
    <mergeCell ref="AF25:AI25"/>
    <mergeCell ref="AF27:AI27"/>
    <mergeCell ref="S29:AA29"/>
    <mergeCell ref="AB26:AE26"/>
    <mergeCell ref="AJ27:AR27"/>
    <mergeCell ref="AF26:AI26"/>
    <mergeCell ref="AS17:AV17"/>
    <mergeCell ref="AB17:AE17"/>
    <mergeCell ref="W33:AE33"/>
    <mergeCell ref="AN33:AV33"/>
    <mergeCell ref="AS28:AV28"/>
    <mergeCell ref="AS29:AV29"/>
    <mergeCell ref="S18:AA18"/>
    <mergeCell ref="AB20:AE20"/>
    <mergeCell ref="AB19:AE19"/>
    <mergeCell ref="S27:AA27"/>
    <mergeCell ref="AS19:AV19"/>
    <mergeCell ref="AB25:AE25"/>
    <mergeCell ref="AJ19:AR19"/>
    <mergeCell ref="S19:AA19"/>
    <mergeCell ref="S22:AA22"/>
    <mergeCell ref="AJ21:AR21"/>
    <mergeCell ref="AS24:AV24"/>
    <mergeCell ref="AS23:AV23"/>
    <mergeCell ref="AS25:AV25"/>
    <mergeCell ref="AJ16:AR16"/>
    <mergeCell ref="S16:AA16"/>
    <mergeCell ref="B32:N32"/>
    <mergeCell ref="AF21:AI21"/>
    <mergeCell ref="H21:N21"/>
    <mergeCell ref="AJ29:AR29"/>
    <mergeCell ref="H19:N19"/>
    <mergeCell ref="B31:N31"/>
    <mergeCell ref="O28:R28"/>
    <mergeCell ref="O29:R29"/>
    <mergeCell ref="O41:AV41"/>
    <mergeCell ref="B37:N41"/>
    <mergeCell ref="O40:AV40"/>
    <mergeCell ref="S20:AA20"/>
    <mergeCell ref="AS27:AV27"/>
    <mergeCell ref="S26:AA26"/>
    <mergeCell ref="B15:G20"/>
    <mergeCell ref="O19:R19"/>
    <mergeCell ref="H20:N20"/>
    <mergeCell ref="AJ15:AR15"/>
    <mergeCell ref="H16:N16"/>
    <mergeCell ref="B9:N10"/>
    <mergeCell ref="AB15:AE15"/>
    <mergeCell ref="T17:Z17"/>
    <mergeCell ref="O9:AV10"/>
    <mergeCell ref="B13:N14"/>
    <mergeCell ref="O13:AV14"/>
    <mergeCell ref="H15:N15"/>
    <mergeCell ref="S15:AA15"/>
    <mergeCell ref="O15:R15"/>
    <mergeCell ref="B11:N12"/>
    <mergeCell ref="O11:AV12"/>
    <mergeCell ref="O27:R27"/>
    <mergeCell ref="B2:AV2"/>
    <mergeCell ref="B7:N8"/>
    <mergeCell ref="B4:N5"/>
    <mergeCell ref="O7:AV8"/>
    <mergeCell ref="O4:AV5"/>
    <mergeCell ref="H18:N18"/>
    <mergeCell ref="O18:R18"/>
  </mergeCells>
  <printOptions horizontalCentered="1"/>
  <pageMargins left="0.3937007874015748" right="0.3937007874015748" top="0.41" bottom="0.26" header="0.35" footer="0.24"/>
  <pageSetup horizontalDpi="600" verticalDpi="600" orientation="portrait" paperSize="9" scale="98" r:id="rId1"/>
</worksheet>
</file>

<file path=xl/worksheets/sheet33.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140" t="s">
        <v>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X2" s="11" t="s">
        <v>43</v>
      </c>
      <c r="AY2" s="12">
        <v>29</v>
      </c>
    </row>
    <row r="3" spans="45:48" ht="9.75" customHeight="1">
      <c r="AS3" s="3"/>
      <c r="AT3" s="3"/>
      <c r="AU3" s="3"/>
      <c r="AV3" s="2"/>
    </row>
    <row r="4" spans="2:48" ht="15.75" customHeight="1">
      <c r="B4" s="465" t="s">
        <v>111</v>
      </c>
      <c r="C4" s="466"/>
      <c r="D4" s="466"/>
      <c r="E4" s="466"/>
      <c r="F4" s="466"/>
      <c r="G4" s="466"/>
      <c r="H4" s="466"/>
      <c r="I4" s="466"/>
      <c r="J4" s="466"/>
      <c r="K4" s="466"/>
      <c r="L4" s="466"/>
      <c r="M4" s="466"/>
      <c r="N4" s="467"/>
      <c r="O4" s="465" t="e">
        <f>VLOOKUP($AY$2,Data,3,FALSE)</f>
        <v>#REF!</v>
      </c>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7"/>
    </row>
    <row r="5" spans="2:48" ht="15.75" customHeight="1">
      <c r="B5" s="468"/>
      <c r="C5" s="469"/>
      <c r="D5" s="469"/>
      <c r="E5" s="469"/>
      <c r="F5" s="469"/>
      <c r="G5" s="469"/>
      <c r="H5" s="469"/>
      <c r="I5" s="469"/>
      <c r="J5" s="469"/>
      <c r="K5" s="469"/>
      <c r="L5" s="469"/>
      <c r="M5" s="469"/>
      <c r="N5" s="470"/>
      <c r="O5" s="468"/>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70"/>
    </row>
    <row r="6" spans="2:48" ht="23.25" customHeight="1">
      <c r="B6" s="471" t="s">
        <v>23</v>
      </c>
      <c r="C6" s="472"/>
      <c r="D6" s="472"/>
      <c r="E6" s="472"/>
      <c r="F6" s="472"/>
      <c r="G6" s="472"/>
      <c r="H6" s="472"/>
      <c r="I6" s="472"/>
      <c r="J6" s="472"/>
      <c r="K6" s="472"/>
      <c r="L6" s="472"/>
      <c r="M6" s="472"/>
      <c r="N6" s="473"/>
      <c r="O6" s="474" t="e">
        <f>VLOOKUP($AY$2,Data,4,FALSE)</f>
        <v>#REF!</v>
      </c>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6"/>
    </row>
    <row r="7" spans="2:48" ht="18" customHeight="1">
      <c r="B7" s="335" t="s">
        <v>26</v>
      </c>
      <c r="C7" s="336"/>
      <c r="D7" s="336"/>
      <c r="E7" s="336"/>
      <c r="F7" s="336"/>
      <c r="G7" s="336"/>
      <c r="H7" s="336"/>
      <c r="I7" s="336"/>
      <c r="J7" s="336"/>
      <c r="K7" s="336"/>
      <c r="L7" s="336"/>
      <c r="M7" s="336"/>
      <c r="N7" s="337"/>
      <c r="O7" s="465" t="e">
        <f>VLOOKUP($AY$2,Data,5,FALSE)&amp;VLOOKUP($AY$2,Data,6,FALSE)</f>
        <v>#REF!</v>
      </c>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7"/>
    </row>
    <row r="8" spans="2:48" ht="18" customHeight="1">
      <c r="B8" s="338"/>
      <c r="C8" s="339"/>
      <c r="D8" s="339"/>
      <c r="E8" s="339"/>
      <c r="F8" s="339"/>
      <c r="G8" s="339"/>
      <c r="H8" s="339"/>
      <c r="I8" s="339"/>
      <c r="J8" s="339"/>
      <c r="K8" s="339"/>
      <c r="L8" s="339"/>
      <c r="M8" s="339"/>
      <c r="N8" s="340"/>
      <c r="O8" s="468"/>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35" t="s">
        <v>24</v>
      </c>
      <c r="C9" s="336"/>
      <c r="D9" s="336"/>
      <c r="E9" s="336"/>
      <c r="F9" s="336"/>
      <c r="G9" s="336"/>
      <c r="H9" s="336"/>
      <c r="I9" s="336"/>
      <c r="J9" s="336"/>
      <c r="K9" s="336"/>
      <c r="L9" s="336"/>
      <c r="M9" s="336"/>
      <c r="N9" s="337"/>
      <c r="O9" s="465" t="e">
        <f>VLOOKUP($AY$2,Data,7,FALSE)</f>
        <v>#REF!</v>
      </c>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7"/>
    </row>
    <row r="10" spans="2:48" ht="17.25" customHeight="1">
      <c r="B10" s="338"/>
      <c r="C10" s="339"/>
      <c r="D10" s="339"/>
      <c r="E10" s="339"/>
      <c r="F10" s="339"/>
      <c r="G10" s="339"/>
      <c r="H10" s="339"/>
      <c r="I10" s="339"/>
      <c r="J10" s="339"/>
      <c r="K10" s="339"/>
      <c r="L10" s="339"/>
      <c r="M10" s="339"/>
      <c r="N10" s="340"/>
      <c r="O10" s="468"/>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70"/>
    </row>
    <row r="11" spans="2:48" ht="15.75" customHeight="1">
      <c r="B11" s="351" t="s">
        <v>112</v>
      </c>
      <c r="C11" s="336"/>
      <c r="D11" s="336"/>
      <c r="E11" s="336"/>
      <c r="F11" s="336"/>
      <c r="G11" s="336"/>
      <c r="H11" s="336"/>
      <c r="I11" s="336"/>
      <c r="J11" s="336"/>
      <c r="K11" s="336"/>
      <c r="L11" s="336"/>
      <c r="M11" s="336"/>
      <c r="N11" s="337"/>
      <c r="O11" s="491" t="e">
        <f>VLOOKUP($AY$2,Data,8,FALSE)</f>
        <v>#REF!</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492"/>
    </row>
    <row r="12" spans="2:48" ht="15.75" customHeight="1">
      <c r="B12" s="338"/>
      <c r="C12" s="339"/>
      <c r="D12" s="339"/>
      <c r="E12" s="339"/>
      <c r="F12" s="339"/>
      <c r="G12" s="339"/>
      <c r="H12" s="339"/>
      <c r="I12" s="339"/>
      <c r="J12" s="339"/>
      <c r="K12" s="339"/>
      <c r="L12" s="339"/>
      <c r="M12" s="339"/>
      <c r="N12" s="340"/>
      <c r="O12" s="493"/>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5"/>
    </row>
    <row r="13" spans="2:48" ht="18" customHeight="1">
      <c r="B13" s="447" t="s">
        <v>115</v>
      </c>
      <c r="C13" s="448"/>
      <c r="D13" s="448"/>
      <c r="E13" s="448"/>
      <c r="F13" s="448"/>
      <c r="G13" s="448"/>
      <c r="H13" s="448"/>
      <c r="I13" s="448"/>
      <c r="J13" s="448"/>
      <c r="K13" s="448"/>
      <c r="L13" s="448"/>
      <c r="M13" s="448"/>
      <c r="N13" s="449"/>
      <c r="O13" s="453" t="e">
        <f>VLOOKUP($AY$2,Data,2,FALSE)</f>
        <v>#REF!</v>
      </c>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5"/>
    </row>
    <row r="14" spans="2:48" ht="18" customHeight="1">
      <c r="B14" s="450"/>
      <c r="C14" s="451"/>
      <c r="D14" s="451"/>
      <c r="E14" s="451"/>
      <c r="F14" s="451"/>
      <c r="G14" s="451"/>
      <c r="H14" s="451"/>
      <c r="I14" s="451"/>
      <c r="J14" s="451"/>
      <c r="K14" s="451"/>
      <c r="L14" s="451"/>
      <c r="M14" s="451"/>
      <c r="N14" s="452"/>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8"/>
    </row>
    <row r="15" spans="2:48" ht="24.75" customHeight="1">
      <c r="B15" s="335" t="s">
        <v>9</v>
      </c>
      <c r="C15" s="336"/>
      <c r="D15" s="336"/>
      <c r="E15" s="336"/>
      <c r="F15" s="336"/>
      <c r="G15" s="444"/>
      <c r="H15" s="415" t="s">
        <v>4</v>
      </c>
      <c r="I15" s="416"/>
      <c r="J15" s="416"/>
      <c r="K15" s="416"/>
      <c r="L15" s="416"/>
      <c r="M15" s="416"/>
      <c r="N15" s="417"/>
      <c r="O15" s="366" t="s">
        <v>12</v>
      </c>
      <c r="P15" s="367"/>
      <c r="Q15" s="367"/>
      <c r="R15" s="367"/>
      <c r="S15" s="430" t="e">
        <f>IF(VLOOKUP($AY$2,Data,10,FALSE)=0,"-",VLOOKUP($AY$2,Data,10,FALSE))</f>
        <v>#REF!</v>
      </c>
      <c r="T15" s="430"/>
      <c r="U15" s="430"/>
      <c r="V15" s="430"/>
      <c r="W15" s="430"/>
      <c r="X15" s="430"/>
      <c r="Y15" s="430"/>
      <c r="Z15" s="430"/>
      <c r="AA15" s="430"/>
      <c r="AB15" s="430"/>
      <c r="AC15" s="430"/>
      <c r="AD15" s="430"/>
      <c r="AE15" s="431"/>
      <c r="AF15" s="366" t="s">
        <v>13</v>
      </c>
      <c r="AG15" s="367"/>
      <c r="AH15" s="367"/>
      <c r="AI15" s="367"/>
      <c r="AJ15" s="430" t="e">
        <f>IF(VLOOKUP($AY$2,Data,9,FALSE)=0,"-",VLOOKUP($AY$2,Data,9,FALSE))</f>
        <v>#REF!</v>
      </c>
      <c r="AK15" s="430"/>
      <c r="AL15" s="430"/>
      <c r="AM15" s="430"/>
      <c r="AN15" s="430"/>
      <c r="AO15" s="430"/>
      <c r="AP15" s="430"/>
      <c r="AQ15" s="430"/>
      <c r="AR15" s="430"/>
      <c r="AS15" s="430"/>
      <c r="AT15" s="430"/>
      <c r="AU15" s="430"/>
      <c r="AV15" s="431"/>
    </row>
    <row r="16" spans="2:48" ht="24.75" customHeight="1">
      <c r="B16" s="352"/>
      <c r="C16" s="353"/>
      <c r="D16" s="353"/>
      <c r="E16" s="353"/>
      <c r="F16" s="353"/>
      <c r="G16" s="445"/>
      <c r="H16" s="412" t="s">
        <v>5</v>
      </c>
      <c r="I16" s="413"/>
      <c r="J16" s="413"/>
      <c r="K16" s="413"/>
      <c r="L16" s="413"/>
      <c r="M16" s="413"/>
      <c r="N16" s="414"/>
      <c r="O16" s="399" t="s">
        <v>12</v>
      </c>
      <c r="P16" s="400"/>
      <c r="Q16" s="400"/>
      <c r="R16" s="400"/>
      <c r="S16" s="401" t="e">
        <f>IF(VLOOKUP($AY$2,Data,16,FALSE)=0,"-",VLOOKUP($AY$2,Data,16,FALSE))</f>
        <v>#REF!</v>
      </c>
      <c r="T16" s="401"/>
      <c r="U16" s="401"/>
      <c r="V16" s="401"/>
      <c r="W16" s="401"/>
      <c r="X16" s="401"/>
      <c r="Y16" s="401"/>
      <c r="Z16" s="401"/>
      <c r="AA16" s="401"/>
      <c r="AB16" s="402" t="s">
        <v>29</v>
      </c>
      <c r="AC16" s="402"/>
      <c r="AD16" s="402"/>
      <c r="AE16" s="403"/>
      <c r="AF16" s="399" t="s">
        <v>13</v>
      </c>
      <c r="AG16" s="400"/>
      <c r="AH16" s="400"/>
      <c r="AI16" s="400"/>
      <c r="AJ16" s="401" t="e">
        <f>IF(VLOOKUP($AY$2,Data,11,FALSE)=0,"-",VLOOKUP($AY$2,Data,11,FALSE))</f>
        <v>#REF!</v>
      </c>
      <c r="AK16" s="401"/>
      <c r="AL16" s="401"/>
      <c r="AM16" s="401"/>
      <c r="AN16" s="401"/>
      <c r="AO16" s="401"/>
      <c r="AP16" s="401"/>
      <c r="AQ16" s="401"/>
      <c r="AR16" s="401"/>
      <c r="AS16" s="402" t="s">
        <v>30</v>
      </c>
      <c r="AT16" s="402"/>
      <c r="AU16" s="402"/>
      <c r="AV16" s="403"/>
    </row>
    <row r="17" spans="2:48" ht="24.75" customHeight="1">
      <c r="B17" s="352"/>
      <c r="C17" s="353"/>
      <c r="D17" s="353"/>
      <c r="E17" s="353"/>
      <c r="F17" s="353"/>
      <c r="G17" s="445"/>
      <c r="H17" s="433" t="s">
        <v>19</v>
      </c>
      <c r="I17" s="434"/>
      <c r="J17" s="434"/>
      <c r="K17" s="434"/>
      <c r="L17" s="434"/>
      <c r="M17" s="434"/>
      <c r="N17" s="435"/>
      <c r="O17" s="419" t="s">
        <v>12</v>
      </c>
      <c r="P17" s="420"/>
      <c r="Q17" s="420"/>
      <c r="R17" s="420"/>
      <c r="S17" s="13" t="s">
        <v>44</v>
      </c>
      <c r="T17" s="477" t="e">
        <f>IF(VLOOKUP($AY$2,Data,17,FALSE)=0,"-",VLOOKUP($AY$2,Data,17,FALSE))</f>
        <v>#REF!</v>
      </c>
      <c r="U17" s="477"/>
      <c r="V17" s="477"/>
      <c r="W17" s="477"/>
      <c r="X17" s="477"/>
      <c r="Y17" s="477"/>
      <c r="Z17" s="477"/>
      <c r="AA17" s="13" t="s">
        <v>45</v>
      </c>
      <c r="AB17" s="402" t="s">
        <v>29</v>
      </c>
      <c r="AC17" s="402"/>
      <c r="AD17" s="402"/>
      <c r="AE17" s="403"/>
      <c r="AF17" s="419" t="s">
        <v>13</v>
      </c>
      <c r="AG17" s="420"/>
      <c r="AH17" s="420"/>
      <c r="AI17" s="420"/>
      <c r="AJ17" s="13" t="s">
        <v>46</v>
      </c>
      <c r="AK17" s="477" t="e">
        <f>IF(VLOOKUP($AY$2,Data,12,FALSE)=0,"-",VLOOKUP($AY$2,Data,12,FALSE))</f>
        <v>#REF!</v>
      </c>
      <c r="AL17" s="477"/>
      <c r="AM17" s="477"/>
      <c r="AN17" s="477"/>
      <c r="AO17" s="477"/>
      <c r="AP17" s="477"/>
      <c r="AQ17" s="477"/>
      <c r="AR17" s="13" t="s">
        <v>47</v>
      </c>
      <c r="AS17" s="402" t="s">
        <v>30</v>
      </c>
      <c r="AT17" s="402"/>
      <c r="AU17" s="402"/>
      <c r="AV17" s="403"/>
    </row>
    <row r="18" spans="2:48" ht="24.75" customHeight="1">
      <c r="B18" s="352"/>
      <c r="C18" s="353"/>
      <c r="D18" s="353"/>
      <c r="E18" s="353"/>
      <c r="F18" s="353"/>
      <c r="G18" s="445"/>
      <c r="H18" s="427" t="s">
        <v>6</v>
      </c>
      <c r="I18" s="428"/>
      <c r="J18" s="428"/>
      <c r="K18" s="428"/>
      <c r="L18" s="428"/>
      <c r="M18" s="428"/>
      <c r="N18" s="429"/>
      <c r="O18" s="419" t="s">
        <v>12</v>
      </c>
      <c r="P18" s="420"/>
      <c r="Q18" s="420"/>
      <c r="R18" s="420"/>
      <c r="S18" s="477" t="e">
        <f>IF(VLOOKUP($AY$2,Data,18,FALSE)=0,"-",VLOOKUP($AY$2,Data,18,FALSE))</f>
        <v>#REF!</v>
      </c>
      <c r="T18" s="477"/>
      <c r="U18" s="477"/>
      <c r="V18" s="477"/>
      <c r="W18" s="477"/>
      <c r="X18" s="477"/>
      <c r="Y18" s="477"/>
      <c r="Z18" s="477"/>
      <c r="AA18" s="477"/>
      <c r="AB18" s="425"/>
      <c r="AC18" s="425"/>
      <c r="AD18" s="425"/>
      <c r="AE18" s="426"/>
      <c r="AF18" s="419" t="s">
        <v>13</v>
      </c>
      <c r="AG18" s="420"/>
      <c r="AH18" s="420"/>
      <c r="AI18" s="420"/>
      <c r="AJ18" s="477" t="e">
        <f>IF(VLOOKUP($AY$2,Data,13,FALSE)=0,"-",VLOOKUP($AY$2,Data,13,FALSE))</f>
        <v>#REF!</v>
      </c>
      <c r="AK18" s="477"/>
      <c r="AL18" s="477"/>
      <c r="AM18" s="477"/>
      <c r="AN18" s="477"/>
      <c r="AO18" s="477"/>
      <c r="AP18" s="477"/>
      <c r="AQ18" s="477"/>
      <c r="AR18" s="477"/>
      <c r="AS18" s="425"/>
      <c r="AT18" s="425"/>
      <c r="AU18" s="425"/>
      <c r="AV18" s="426"/>
    </row>
    <row r="19" spans="2:48" ht="24.75" customHeight="1">
      <c r="B19" s="352"/>
      <c r="C19" s="353"/>
      <c r="D19" s="353"/>
      <c r="E19" s="353"/>
      <c r="F19" s="353"/>
      <c r="G19" s="445"/>
      <c r="H19" s="427" t="s">
        <v>113</v>
      </c>
      <c r="I19" s="428"/>
      <c r="J19" s="428"/>
      <c r="K19" s="428"/>
      <c r="L19" s="428"/>
      <c r="M19" s="428"/>
      <c r="N19" s="429"/>
      <c r="O19" s="419" t="s">
        <v>12</v>
      </c>
      <c r="P19" s="420"/>
      <c r="Q19" s="420"/>
      <c r="R19" s="420"/>
      <c r="S19" s="477" t="e">
        <f>IF(VLOOKUP($AY$2,Data,19,FALSE)=0,"-",VLOOKUP($AY$2,Data,19,FALSE))</f>
        <v>#REF!</v>
      </c>
      <c r="T19" s="477"/>
      <c r="U19" s="477"/>
      <c r="V19" s="477"/>
      <c r="W19" s="477"/>
      <c r="X19" s="477"/>
      <c r="Y19" s="477"/>
      <c r="Z19" s="477"/>
      <c r="AA19" s="477"/>
      <c r="AB19" s="421" t="s">
        <v>31</v>
      </c>
      <c r="AC19" s="421"/>
      <c r="AD19" s="421"/>
      <c r="AE19" s="422"/>
      <c r="AF19" s="419" t="s">
        <v>13</v>
      </c>
      <c r="AG19" s="420"/>
      <c r="AH19" s="420"/>
      <c r="AI19" s="420"/>
      <c r="AJ19" s="477" t="e">
        <f>IF(VLOOKUP($AY$2,Data,14,FALSE)=0,"-",VLOOKUP($AY$2,Data,14,FALSE))</f>
        <v>#REF!</v>
      </c>
      <c r="AK19" s="477"/>
      <c r="AL19" s="477"/>
      <c r="AM19" s="477"/>
      <c r="AN19" s="477"/>
      <c r="AO19" s="477"/>
      <c r="AP19" s="477"/>
      <c r="AQ19" s="477"/>
      <c r="AR19" s="477"/>
      <c r="AS19" s="421" t="s">
        <v>32</v>
      </c>
      <c r="AT19" s="421"/>
      <c r="AU19" s="421"/>
      <c r="AV19" s="422"/>
    </row>
    <row r="20" spans="2:48" ht="24.75" customHeight="1">
      <c r="B20" s="338"/>
      <c r="C20" s="339"/>
      <c r="D20" s="339"/>
      <c r="E20" s="339"/>
      <c r="F20" s="339"/>
      <c r="G20" s="446"/>
      <c r="H20" s="389" t="s">
        <v>114</v>
      </c>
      <c r="I20" s="390"/>
      <c r="J20" s="390"/>
      <c r="K20" s="390"/>
      <c r="L20" s="390"/>
      <c r="M20" s="390"/>
      <c r="N20" s="391"/>
      <c r="O20" s="392" t="s">
        <v>12</v>
      </c>
      <c r="P20" s="393"/>
      <c r="Q20" s="393"/>
      <c r="R20" s="393"/>
      <c r="S20" s="404" t="e">
        <f>IF(VLOOKUP($AY$2,Data,20,FALSE)=0,"-",VLOOKUP($AY$2,Data,20,FALSE))</f>
        <v>#REF!</v>
      </c>
      <c r="T20" s="404"/>
      <c r="U20" s="404"/>
      <c r="V20" s="404"/>
      <c r="W20" s="404"/>
      <c r="X20" s="404"/>
      <c r="Y20" s="404"/>
      <c r="Z20" s="404"/>
      <c r="AA20" s="404"/>
      <c r="AB20" s="405" t="s">
        <v>31</v>
      </c>
      <c r="AC20" s="405"/>
      <c r="AD20" s="405"/>
      <c r="AE20" s="406"/>
      <c r="AF20" s="392" t="s">
        <v>13</v>
      </c>
      <c r="AG20" s="393"/>
      <c r="AH20" s="393"/>
      <c r="AI20" s="393"/>
      <c r="AJ20" s="404" t="e">
        <f>IF(VLOOKUP($AY$2,Data,15,FALSE)=0,"-",VLOOKUP($AY$2,Data,15,FALSE))</f>
        <v>#REF!</v>
      </c>
      <c r="AK20" s="404"/>
      <c r="AL20" s="404"/>
      <c r="AM20" s="404"/>
      <c r="AN20" s="404"/>
      <c r="AO20" s="404"/>
      <c r="AP20" s="404"/>
      <c r="AQ20" s="404"/>
      <c r="AR20" s="404"/>
      <c r="AS20" s="405" t="s">
        <v>32</v>
      </c>
      <c r="AT20" s="405"/>
      <c r="AU20" s="405"/>
      <c r="AV20" s="406"/>
    </row>
    <row r="21" spans="2:48" ht="24.75" customHeight="1">
      <c r="B21" s="335" t="s">
        <v>10</v>
      </c>
      <c r="C21" s="394"/>
      <c r="D21" s="394"/>
      <c r="E21" s="394"/>
      <c r="F21" s="394"/>
      <c r="G21" s="423"/>
      <c r="H21" s="415" t="s">
        <v>5</v>
      </c>
      <c r="I21" s="416"/>
      <c r="J21" s="416"/>
      <c r="K21" s="416"/>
      <c r="L21" s="416"/>
      <c r="M21" s="416"/>
      <c r="N21" s="417"/>
      <c r="O21" s="366" t="s">
        <v>12</v>
      </c>
      <c r="P21" s="367"/>
      <c r="Q21" s="367"/>
      <c r="R21" s="367"/>
      <c r="S21" s="407" t="e">
        <f>IF(VLOOKUP($AY$2,Data,24,FALSE)=0,"-",VLOOKUP($AY$2,Data,24,FALSE))</f>
        <v>#REF!</v>
      </c>
      <c r="T21" s="407"/>
      <c r="U21" s="407"/>
      <c r="V21" s="407"/>
      <c r="W21" s="407"/>
      <c r="X21" s="407"/>
      <c r="Y21" s="407"/>
      <c r="Z21" s="407"/>
      <c r="AA21" s="407"/>
      <c r="AB21" s="408" t="s">
        <v>29</v>
      </c>
      <c r="AC21" s="408"/>
      <c r="AD21" s="408"/>
      <c r="AE21" s="409"/>
      <c r="AF21" s="366" t="s">
        <v>13</v>
      </c>
      <c r="AG21" s="367"/>
      <c r="AH21" s="367"/>
      <c r="AI21" s="367"/>
      <c r="AJ21" s="407" t="e">
        <f>IF(VLOOKUP($AY$2,Data,21,FALSE)=0,"-",VLOOKUP($AY$2,Data,21,FALSE))</f>
        <v>#REF!</v>
      </c>
      <c r="AK21" s="407"/>
      <c r="AL21" s="407"/>
      <c r="AM21" s="407"/>
      <c r="AN21" s="407"/>
      <c r="AO21" s="407"/>
      <c r="AP21" s="407"/>
      <c r="AQ21" s="407"/>
      <c r="AR21" s="407"/>
      <c r="AS21" s="408" t="s">
        <v>30</v>
      </c>
      <c r="AT21" s="408"/>
      <c r="AU21" s="408"/>
      <c r="AV21" s="409"/>
    </row>
    <row r="22" spans="2:48" ht="24.75" customHeight="1">
      <c r="B22" s="395"/>
      <c r="C22" s="396"/>
      <c r="D22" s="396"/>
      <c r="E22" s="396"/>
      <c r="F22" s="396"/>
      <c r="G22" s="424"/>
      <c r="H22" s="412" t="s">
        <v>113</v>
      </c>
      <c r="I22" s="413"/>
      <c r="J22" s="413"/>
      <c r="K22" s="413"/>
      <c r="L22" s="413"/>
      <c r="M22" s="413"/>
      <c r="N22" s="414"/>
      <c r="O22" s="399" t="s">
        <v>12</v>
      </c>
      <c r="P22" s="400"/>
      <c r="Q22" s="400"/>
      <c r="R22" s="400"/>
      <c r="S22" s="401" t="e">
        <f>IF(VLOOKUP($AY$2,Data,25,FALSE)=0,"-",VLOOKUP($AY$2,Data,25,FALSE))</f>
        <v>#REF!</v>
      </c>
      <c r="T22" s="401"/>
      <c r="U22" s="401"/>
      <c r="V22" s="401"/>
      <c r="W22" s="401"/>
      <c r="X22" s="401"/>
      <c r="Y22" s="401"/>
      <c r="Z22" s="401"/>
      <c r="AA22" s="401"/>
      <c r="AB22" s="402" t="s">
        <v>31</v>
      </c>
      <c r="AC22" s="402"/>
      <c r="AD22" s="402"/>
      <c r="AE22" s="403"/>
      <c r="AF22" s="399" t="s">
        <v>13</v>
      </c>
      <c r="AG22" s="400"/>
      <c r="AH22" s="400"/>
      <c r="AI22" s="400"/>
      <c r="AJ22" s="401" t="e">
        <f>IF(VLOOKUP($AY$2,Data,22,FALSE)=0,"-",VLOOKUP($AY$2,Data,22,FALSE))</f>
        <v>#REF!</v>
      </c>
      <c r="AK22" s="401"/>
      <c r="AL22" s="401"/>
      <c r="AM22" s="401"/>
      <c r="AN22" s="401"/>
      <c r="AO22" s="401"/>
      <c r="AP22" s="401"/>
      <c r="AQ22" s="401"/>
      <c r="AR22" s="401"/>
      <c r="AS22" s="402" t="s">
        <v>32</v>
      </c>
      <c r="AT22" s="402"/>
      <c r="AU22" s="402"/>
      <c r="AV22" s="403"/>
    </row>
    <row r="23" spans="2:48" ht="24.75" customHeight="1">
      <c r="B23" s="395"/>
      <c r="C23" s="396"/>
      <c r="D23" s="396"/>
      <c r="E23" s="396"/>
      <c r="F23" s="396"/>
      <c r="G23" s="424"/>
      <c r="H23" s="389" t="s">
        <v>114</v>
      </c>
      <c r="I23" s="390"/>
      <c r="J23" s="390"/>
      <c r="K23" s="390"/>
      <c r="L23" s="390"/>
      <c r="M23" s="390"/>
      <c r="N23" s="391"/>
      <c r="O23" s="392" t="s">
        <v>12</v>
      </c>
      <c r="P23" s="393"/>
      <c r="Q23" s="393"/>
      <c r="R23" s="393"/>
      <c r="S23" s="404" t="e">
        <f>IF(VLOOKUP($AY$2,Data,26,FALSE)=0,"-",VLOOKUP($AY$2,Data,26,FALSE))</f>
        <v>#REF!</v>
      </c>
      <c r="T23" s="404"/>
      <c r="U23" s="404"/>
      <c r="V23" s="404"/>
      <c r="W23" s="404"/>
      <c r="X23" s="404"/>
      <c r="Y23" s="404"/>
      <c r="Z23" s="404"/>
      <c r="AA23" s="404"/>
      <c r="AB23" s="405" t="s">
        <v>31</v>
      </c>
      <c r="AC23" s="405"/>
      <c r="AD23" s="405"/>
      <c r="AE23" s="406"/>
      <c r="AF23" s="392" t="s">
        <v>13</v>
      </c>
      <c r="AG23" s="393"/>
      <c r="AH23" s="393"/>
      <c r="AI23" s="393"/>
      <c r="AJ23" s="404" t="e">
        <f>IF(VLOOKUP($AY$2,Data,23,FALSE)=0,"-",VLOOKUP($AY$2,Data,23,FALSE))</f>
        <v>#REF!</v>
      </c>
      <c r="AK23" s="404"/>
      <c r="AL23" s="404"/>
      <c r="AM23" s="404"/>
      <c r="AN23" s="404"/>
      <c r="AO23" s="404"/>
      <c r="AP23" s="404"/>
      <c r="AQ23" s="404"/>
      <c r="AR23" s="404"/>
      <c r="AS23" s="405" t="s">
        <v>32</v>
      </c>
      <c r="AT23" s="405"/>
      <c r="AU23" s="405"/>
      <c r="AV23" s="406"/>
    </row>
    <row r="24" spans="2:48" ht="24.75" customHeight="1">
      <c r="B24" s="335" t="s">
        <v>11</v>
      </c>
      <c r="C24" s="394"/>
      <c r="D24" s="394"/>
      <c r="E24" s="394"/>
      <c r="F24" s="394"/>
      <c r="G24" s="394"/>
      <c r="H24" s="415" t="s">
        <v>5</v>
      </c>
      <c r="I24" s="416"/>
      <c r="J24" s="416"/>
      <c r="K24" s="416"/>
      <c r="L24" s="416"/>
      <c r="M24" s="416"/>
      <c r="N24" s="417"/>
      <c r="O24" s="366" t="s">
        <v>12</v>
      </c>
      <c r="P24" s="367"/>
      <c r="Q24" s="367"/>
      <c r="R24" s="367"/>
      <c r="S24" s="407" t="e">
        <f>IF(VLOOKUP($AY$2,Data,30,FALSE)=0,"-",VLOOKUP($AY$2,Data,30,FALSE))</f>
        <v>#REF!</v>
      </c>
      <c r="T24" s="407"/>
      <c r="U24" s="407"/>
      <c r="V24" s="407"/>
      <c r="W24" s="407"/>
      <c r="X24" s="407"/>
      <c r="Y24" s="407"/>
      <c r="Z24" s="407"/>
      <c r="AA24" s="407"/>
      <c r="AB24" s="408" t="s">
        <v>29</v>
      </c>
      <c r="AC24" s="408"/>
      <c r="AD24" s="408"/>
      <c r="AE24" s="409"/>
      <c r="AF24" s="366" t="s">
        <v>13</v>
      </c>
      <c r="AG24" s="367"/>
      <c r="AH24" s="367"/>
      <c r="AI24" s="367"/>
      <c r="AJ24" s="407" t="e">
        <f>IF(VLOOKUP($AY$2,Data,27,FALSE)=0,"-",VLOOKUP($AY$2,Data,27,FALSE))</f>
        <v>#REF!</v>
      </c>
      <c r="AK24" s="407"/>
      <c r="AL24" s="407"/>
      <c r="AM24" s="407"/>
      <c r="AN24" s="407"/>
      <c r="AO24" s="407"/>
      <c r="AP24" s="407"/>
      <c r="AQ24" s="407"/>
      <c r="AR24" s="407"/>
      <c r="AS24" s="408" t="s">
        <v>30</v>
      </c>
      <c r="AT24" s="408"/>
      <c r="AU24" s="408"/>
      <c r="AV24" s="409"/>
    </row>
    <row r="25" spans="2:48" ht="24.75" customHeight="1">
      <c r="B25" s="395"/>
      <c r="C25" s="396"/>
      <c r="D25" s="396"/>
      <c r="E25" s="396"/>
      <c r="F25" s="396"/>
      <c r="G25" s="396"/>
      <c r="H25" s="412" t="s">
        <v>113</v>
      </c>
      <c r="I25" s="413"/>
      <c r="J25" s="413"/>
      <c r="K25" s="413"/>
      <c r="L25" s="413"/>
      <c r="M25" s="413"/>
      <c r="N25" s="414"/>
      <c r="O25" s="399" t="s">
        <v>12</v>
      </c>
      <c r="P25" s="400"/>
      <c r="Q25" s="400"/>
      <c r="R25" s="400"/>
      <c r="S25" s="401" t="e">
        <f>IF(VLOOKUP($AY$2,Data,31,FALSE)=0,"-",VLOOKUP($AY$2,Data,31,FALSE))</f>
        <v>#REF!</v>
      </c>
      <c r="T25" s="401"/>
      <c r="U25" s="401"/>
      <c r="V25" s="401"/>
      <c r="W25" s="401"/>
      <c r="X25" s="401"/>
      <c r="Y25" s="401"/>
      <c r="Z25" s="401"/>
      <c r="AA25" s="401"/>
      <c r="AB25" s="402" t="s">
        <v>31</v>
      </c>
      <c r="AC25" s="402"/>
      <c r="AD25" s="402"/>
      <c r="AE25" s="403"/>
      <c r="AF25" s="399" t="s">
        <v>13</v>
      </c>
      <c r="AG25" s="400"/>
      <c r="AH25" s="400"/>
      <c r="AI25" s="400"/>
      <c r="AJ25" s="401" t="e">
        <f>IF(VLOOKUP($AY$2,Data,28,FALSE)=0,"-",VLOOKUP($AY$2,Data,28,FALSE))</f>
        <v>#REF!</v>
      </c>
      <c r="AK25" s="401"/>
      <c r="AL25" s="401"/>
      <c r="AM25" s="401"/>
      <c r="AN25" s="401"/>
      <c r="AO25" s="401"/>
      <c r="AP25" s="401"/>
      <c r="AQ25" s="401"/>
      <c r="AR25" s="401"/>
      <c r="AS25" s="402" t="s">
        <v>32</v>
      </c>
      <c r="AT25" s="402"/>
      <c r="AU25" s="402"/>
      <c r="AV25" s="403"/>
    </row>
    <row r="26" spans="2:48" ht="24.75" customHeight="1">
      <c r="B26" s="397"/>
      <c r="C26" s="398"/>
      <c r="D26" s="398"/>
      <c r="E26" s="398"/>
      <c r="F26" s="398"/>
      <c r="G26" s="398"/>
      <c r="H26" s="389" t="s">
        <v>114</v>
      </c>
      <c r="I26" s="390"/>
      <c r="J26" s="390"/>
      <c r="K26" s="390"/>
      <c r="L26" s="390"/>
      <c r="M26" s="390"/>
      <c r="N26" s="391"/>
      <c r="O26" s="392" t="s">
        <v>12</v>
      </c>
      <c r="P26" s="393"/>
      <c r="Q26" s="393"/>
      <c r="R26" s="393"/>
      <c r="S26" s="404" t="e">
        <f>IF(VLOOKUP($AY$2,Data,32,FALSE)=0,"-",VLOOKUP($AY$2,Data,32,FALSE))</f>
        <v>#REF!</v>
      </c>
      <c r="T26" s="404"/>
      <c r="U26" s="404"/>
      <c r="V26" s="404"/>
      <c r="W26" s="404"/>
      <c r="X26" s="404"/>
      <c r="Y26" s="404"/>
      <c r="Z26" s="404"/>
      <c r="AA26" s="404"/>
      <c r="AB26" s="405" t="s">
        <v>31</v>
      </c>
      <c r="AC26" s="405"/>
      <c r="AD26" s="405"/>
      <c r="AE26" s="406"/>
      <c r="AF26" s="392" t="s">
        <v>13</v>
      </c>
      <c r="AG26" s="393"/>
      <c r="AH26" s="393"/>
      <c r="AI26" s="393"/>
      <c r="AJ26" s="404" t="e">
        <f>IF(VLOOKUP($AY$2,Data,29,FALSE)=0,"-",VLOOKUP($AY$2,Data,29,FALSE))</f>
        <v>#REF!</v>
      </c>
      <c r="AK26" s="404"/>
      <c r="AL26" s="404"/>
      <c r="AM26" s="404"/>
      <c r="AN26" s="404"/>
      <c r="AO26" s="404"/>
      <c r="AP26" s="404"/>
      <c r="AQ26" s="404"/>
      <c r="AR26" s="404"/>
      <c r="AS26" s="405" t="s">
        <v>32</v>
      </c>
      <c r="AT26" s="405"/>
      <c r="AU26" s="405"/>
      <c r="AV26" s="406"/>
    </row>
    <row r="27" spans="2:48" ht="24.75" customHeight="1">
      <c r="B27" s="380" t="s">
        <v>7</v>
      </c>
      <c r="C27" s="381"/>
      <c r="D27" s="381"/>
      <c r="E27" s="381"/>
      <c r="F27" s="381"/>
      <c r="G27" s="381"/>
      <c r="H27" s="381"/>
      <c r="I27" s="381"/>
      <c r="J27" s="381"/>
      <c r="K27" s="381"/>
      <c r="L27" s="381"/>
      <c r="M27" s="381"/>
      <c r="N27" s="382"/>
      <c r="O27" s="383" t="s">
        <v>12</v>
      </c>
      <c r="P27" s="384"/>
      <c r="Q27" s="384"/>
      <c r="R27" s="384"/>
      <c r="S27" s="388" t="e">
        <f>IF(VLOOKUP($AY$2,Data,34,FALSE)=0,"-",VLOOKUP($AY$2,Data,34,FALSE))</f>
        <v>#REF!</v>
      </c>
      <c r="T27" s="388"/>
      <c r="U27" s="388"/>
      <c r="V27" s="388"/>
      <c r="W27" s="388"/>
      <c r="X27" s="388"/>
      <c r="Y27" s="388"/>
      <c r="Z27" s="388"/>
      <c r="AA27" s="388"/>
      <c r="AB27" s="386" t="s">
        <v>29</v>
      </c>
      <c r="AC27" s="386"/>
      <c r="AD27" s="386"/>
      <c r="AE27" s="387"/>
      <c r="AF27" s="383" t="s">
        <v>13</v>
      </c>
      <c r="AG27" s="384"/>
      <c r="AH27" s="384"/>
      <c r="AI27" s="384"/>
      <c r="AJ27" s="388" t="e">
        <f>IF(VLOOKUP($AY$2,Data,33,FALSE)=0,"-",VLOOKUP($AY$2,Data,33,FALSE))</f>
        <v>#REF!</v>
      </c>
      <c r="AK27" s="388"/>
      <c r="AL27" s="388"/>
      <c r="AM27" s="388"/>
      <c r="AN27" s="388"/>
      <c r="AO27" s="388"/>
      <c r="AP27" s="388"/>
      <c r="AQ27" s="388"/>
      <c r="AR27" s="388"/>
      <c r="AS27" s="386" t="s">
        <v>30</v>
      </c>
      <c r="AT27" s="386"/>
      <c r="AU27" s="386"/>
      <c r="AV27" s="387"/>
    </row>
    <row r="28" spans="2:48" ht="24.75" customHeight="1">
      <c r="B28" s="380" t="s">
        <v>14</v>
      </c>
      <c r="C28" s="381"/>
      <c r="D28" s="381"/>
      <c r="E28" s="381"/>
      <c r="F28" s="381"/>
      <c r="G28" s="381"/>
      <c r="H28" s="381"/>
      <c r="I28" s="381"/>
      <c r="J28" s="381"/>
      <c r="K28" s="381"/>
      <c r="L28" s="381"/>
      <c r="M28" s="381"/>
      <c r="N28" s="382"/>
      <c r="O28" s="383" t="s">
        <v>12</v>
      </c>
      <c r="P28" s="384"/>
      <c r="Q28" s="384"/>
      <c r="R28" s="384"/>
      <c r="S28" s="388" t="e">
        <f>IF(VLOOKUP($AY$2,Data,38,FALSE)=0,"-",VLOOKUP($AY$2,Data,38,FALSE))</f>
        <v>#REF!</v>
      </c>
      <c r="T28" s="388"/>
      <c r="U28" s="388"/>
      <c r="V28" s="388"/>
      <c r="W28" s="388"/>
      <c r="X28" s="388"/>
      <c r="Y28" s="388"/>
      <c r="Z28" s="388"/>
      <c r="AA28" s="388"/>
      <c r="AB28" s="386" t="s">
        <v>33</v>
      </c>
      <c r="AC28" s="386"/>
      <c r="AD28" s="386"/>
      <c r="AE28" s="387"/>
      <c r="AF28" s="383" t="s">
        <v>13</v>
      </c>
      <c r="AG28" s="384"/>
      <c r="AH28" s="384"/>
      <c r="AI28" s="384"/>
      <c r="AJ28" s="388" t="e">
        <f>IF(VLOOKUP($AY$2,Data,35,FALSE)=0,"-",VLOOKUP($AY$2,Data,35,FALSE))</f>
        <v>#REF!</v>
      </c>
      <c r="AK28" s="388"/>
      <c r="AL28" s="388"/>
      <c r="AM28" s="388"/>
      <c r="AN28" s="388"/>
      <c r="AO28" s="388"/>
      <c r="AP28" s="388"/>
      <c r="AQ28" s="388"/>
      <c r="AR28" s="388"/>
      <c r="AS28" s="386" t="s">
        <v>34</v>
      </c>
      <c r="AT28" s="386"/>
      <c r="AU28" s="386"/>
      <c r="AV28" s="387"/>
    </row>
    <row r="29" spans="2:48" ht="24.75" customHeight="1">
      <c r="B29" s="380" t="s">
        <v>15</v>
      </c>
      <c r="C29" s="381"/>
      <c r="D29" s="381"/>
      <c r="E29" s="381"/>
      <c r="F29" s="381"/>
      <c r="G29" s="381"/>
      <c r="H29" s="381"/>
      <c r="I29" s="381"/>
      <c r="J29" s="381"/>
      <c r="K29" s="381"/>
      <c r="L29" s="381"/>
      <c r="M29" s="381"/>
      <c r="N29" s="382"/>
      <c r="O29" s="383" t="s">
        <v>12</v>
      </c>
      <c r="P29" s="384"/>
      <c r="Q29" s="384"/>
      <c r="R29" s="384"/>
      <c r="S29" s="388" t="e">
        <f>IF(VLOOKUP($AY$2,Data,39,FALSE)=0,"-",VLOOKUP($AY$2,Data,39,FALSE))</f>
        <v>#REF!</v>
      </c>
      <c r="T29" s="388"/>
      <c r="U29" s="388"/>
      <c r="V29" s="388"/>
      <c r="W29" s="388"/>
      <c r="X29" s="388"/>
      <c r="Y29" s="388"/>
      <c r="Z29" s="388"/>
      <c r="AA29" s="388"/>
      <c r="AB29" s="386" t="s">
        <v>29</v>
      </c>
      <c r="AC29" s="386"/>
      <c r="AD29" s="386"/>
      <c r="AE29" s="387"/>
      <c r="AF29" s="383" t="s">
        <v>13</v>
      </c>
      <c r="AG29" s="384"/>
      <c r="AH29" s="384"/>
      <c r="AI29" s="384"/>
      <c r="AJ29" s="388" t="e">
        <f>IF(VLOOKUP($AY$2,Data,36,FALSE)=0,"-",VLOOKUP($AY$2,Data,36,FALSE))</f>
        <v>#REF!</v>
      </c>
      <c r="AK29" s="388"/>
      <c r="AL29" s="388"/>
      <c r="AM29" s="388"/>
      <c r="AN29" s="388"/>
      <c r="AO29" s="388"/>
      <c r="AP29" s="388"/>
      <c r="AQ29" s="388"/>
      <c r="AR29" s="388"/>
      <c r="AS29" s="386" t="s">
        <v>30</v>
      </c>
      <c r="AT29" s="386"/>
      <c r="AU29" s="386"/>
      <c r="AV29" s="387"/>
    </row>
    <row r="30" spans="2:48" ht="24.75" customHeight="1">
      <c r="B30" s="374" t="s">
        <v>18</v>
      </c>
      <c r="C30" s="375"/>
      <c r="D30" s="375"/>
      <c r="E30" s="375"/>
      <c r="F30" s="375"/>
      <c r="G30" s="375"/>
      <c r="H30" s="375"/>
      <c r="I30" s="375"/>
      <c r="J30" s="375"/>
      <c r="K30" s="375"/>
      <c r="L30" s="375"/>
      <c r="M30" s="375"/>
      <c r="N30" s="376"/>
      <c r="O30" s="366" t="s">
        <v>12</v>
      </c>
      <c r="P30" s="367"/>
      <c r="Q30" s="367"/>
      <c r="R30" s="367"/>
      <c r="S30" s="407" t="e">
        <f>IF(VLOOKUP($AY$2,Data,40,FALSE)=0,"-",VLOOKUP($AY$2,Data,40,FALSE))</f>
        <v>#REF!</v>
      </c>
      <c r="T30" s="407"/>
      <c r="U30" s="407"/>
      <c r="V30" s="407"/>
      <c r="W30" s="407"/>
      <c r="X30" s="407"/>
      <c r="Y30" s="407"/>
      <c r="Z30" s="407"/>
      <c r="AA30" s="407"/>
      <c r="AB30" s="364" t="s">
        <v>29</v>
      </c>
      <c r="AC30" s="364"/>
      <c r="AD30" s="364"/>
      <c r="AE30" s="365"/>
      <c r="AF30" s="366" t="s">
        <v>13</v>
      </c>
      <c r="AG30" s="367"/>
      <c r="AH30" s="367"/>
      <c r="AI30" s="367"/>
      <c r="AJ30" s="407" t="e">
        <f>IF(VLOOKUP($AY$2,Data,37,FALSE)=0,"-",VLOOKUP($AY$2,Data,37,FALSE))</f>
        <v>#REF!</v>
      </c>
      <c r="AK30" s="407"/>
      <c r="AL30" s="407"/>
      <c r="AM30" s="407"/>
      <c r="AN30" s="407"/>
      <c r="AO30" s="407"/>
      <c r="AP30" s="407"/>
      <c r="AQ30" s="407"/>
      <c r="AR30" s="407"/>
      <c r="AS30" s="364" t="s">
        <v>30</v>
      </c>
      <c r="AT30" s="364"/>
      <c r="AU30" s="364"/>
      <c r="AV30" s="365"/>
    </row>
    <row r="31" spans="2:48" ht="33.75" customHeight="1">
      <c r="B31" s="374" t="s">
        <v>16</v>
      </c>
      <c r="C31" s="375"/>
      <c r="D31" s="375"/>
      <c r="E31" s="375"/>
      <c r="F31" s="375"/>
      <c r="G31" s="375"/>
      <c r="H31" s="375"/>
      <c r="I31" s="375"/>
      <c r="J31" s="375"/>
      <c r="K31" s="375"/>
      <c r="L31" s="375"/>
      <c r="M31" s="375"/>
      <c r="N31" s="376"/>
      <c r="O31" s="482" t="e">
        <f>IF(VLOOKUP($AY$2,Data,41,FALSE)=0,"-",VLOOKUP($AY$2,Data,41,FALSE))</f>
        <v>#REF!</v>
      </c>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row>
    <row r="32" spans="2:48" ht="21.75" customHeight="1">
      <c r="B32" s="380" t="s">
        <v>8</v>
      </c>
      <c r="C32" s="381"/>
      <c r="D32" s="381"/>
      <c r="E32" s="381"/>
      <c r="F32" s="381"/>
      <c r="G32" s="381"/>
      <c r="H32" s="381"/>
      <c r="I32" s="381"/>
      <c r="J32" s="381"/>
      <c r="K32" s="381"/>
      <c r="L32" s="381"/>
      <c r="M32" s="381"/>
      <c r="N32" s="382"/>
      <c r="O32" s="482" t="e">
        <f>IF(VLOOKUP($AY$2,Data,42,FALSE)=0,"-",VLOOKUP($AY$2,Data,42,FALSE))</f>
        <v>#REF!</v>
      </c>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4"/>
    </row>
    <row r="33" spans="2:48" ht="18" customHeight="1">
      <c r="B33" s="335" t="s">
        <v>2</v>
      </c>
      <c r="C33" s="369"/>
      <c r="D33" s="369"/>
      <c r="E33" s="369"/>
      <c r="F33" s="369"/>
      <c r="G33" s="369"/>
      <c r="H33" s="369"/>
      <c r="I33" s="369"/>
      <c r="J33" s="369"/>
      <c r="K33" s="369"/>
      <c r="L33" s="369"/>
      <c r="M33" s="369"/>
      <c r="N33" s="370"/>
      <c r="O33" s="341" t="s">
        <v>27</v>
      </c>
      <c r="P33" s="342"/>
      <c r="Q33" s="342"/>
      <c r="R33" s="342"/>
      <c r="S33" s="342"/>
      <c r="T33" s="342"/>
      <c r="U33" s="342"/>
      <c r="V33" s="343"/>
      <c r="W33" s="478" t="e">
        <f>VLOOKUP($AY$2,Data,43,FALSE)</f>
        <v>#REF!</v>
      </c>
      <c r="X33" s="479"/>
      <c r="Y33" s="479"/>
      <c r="Z33" s="479"/>
      <c r="AA33" s="479"/>
      <c r="AB33" s="479"/>
      <c r="AC33" s="479"/>
      <c r="AD33" s="479"/>
      <c r="AE33" s="480"/>
      <c r="AF33" s="344" t="s">
        <v>28</v>
      </c>
      <c r="AG33" s="342"/>
      <c r="AH33" s="342"/>
      <c r="AI33" s="342"/>
      <c r="AJ33" s="342"/>
      <c r="AK33" s="342"/>
      <c r="AL33" s="342"/>
      <c r="AM33" s="343"/>
      <c r="AN33" s="478" t="e">
        <f>VLOOKUP($AY$2,Data,44,FALSE)</f>
        <v>#REF!</v>
      </c>
      <c r="AO33" s="479"/>
      <c r="AP33" s="479"/>
      <c r="AQ33" s="479"/>
      <c r="AR33" s="479"/>
      <c r="AS33" s="479"/>
      <c r="AT33" s="479"/>
      <c r="AU33" s="479"/>
      <c r="AV33" s="481"/>
    </row>
    <row r="34" spans="2:48" ht="18" customHeight="1">
      <c r="B34" s="371"/>
      <c r="C34" s="372"/>
      <c r="D34" s="372"/>
      <c r="E34" s="372"/>
      <c r="F34" s="372"/>
      <c r="G34" s="372"/>
      <c r="H34" s="372"/>
      <c r="I34" s="372"/>
      <c r="J34" s="372"/>
      <c r="K34" s="372"/>
      <c r="L34" s="372"/>
      <c r="M34" s="372"/>
      <c r="N34" s="373"/>
      <c r="O34" s="345" t="s">
        <v>0</v>
      </c>
      <c r="P34" s="346"/>
      <c r="Q34" s="346"/>
      <c r="R34" s="346"/>
      <c r="S34" s="346"/>
      <c r="T34" s="346"/>
      <c r="U34" s="346"/>
      <c r="V34" s="347"/>
      <c r="W34" s="485" t="e">
        <f>VLOOKUP($AY$2,Data,45,FALSE)</f>
        <v>#REF!</v>
      </c>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 customHeight="1">
      <c r="B35" s="335" t="s">
        <v>3</v>
      </c>
      <c r="C35" s="336"/>
      <c r="D35" s="336"/>
      <c r="E35" s="336"/>
      <c r="F35" s="336"/>
      <c r="G35" s="336"/>
      <c r="H35" s="336"/>
      <c r="I35" s="336"/>
      <c r="J35" s="336"/>
      <c r="K35" s="336"/>
      <c r="L35" s="336"/>
      <c r="M35" s="336"/>
      <c r="N35" s="337"/>
      <c r="O35" s="341" t="s">
        <v>27</v>
      </c>
      <c r="P35" s="342"/>
      <c r="Q35" s="342"/>
      <c r="R35" s="342"/>
      <c r="S35" s="342"/>
      <c r="T35" s="342"/>
      <c r="U35" s="342"/>
      <c r="V35" s="343"/>
      <c r="W35" s="478" t="e">
        <f>VLOOKUP($AY$2,Data,46,FALSE)</f>
        <v>#REF!</v>
      </c>
      <c r="X35" s="479"/>
      <c r="Y35" s="479"/>
      <c r="Z35" s="479"/>
      <c r="AA35" s="479"/>
      <c r="AB35" s="479"/>
      <c r="AC35" s="479"/>
      <c r="AD35" s="479"/>
      <c r="AE35" s="480"/>
      <c r="AF35" s="344" t="s">
        <v>28</v>
      </c>
      <c r="AG35" s="342"/>
      <c r="AH35" s="342"/>
      <c r="AI35" s="342"/>
      <c r="AJ35" s="342"/>
      <c r="AK35" s="342"/>
      <c r="AL35" s="342"/>
      <c r="AM35" s="343"/>
      <c r="AN35" s="478" t="e">
        <f>VLOOKUP($AY$2,Data,47,FALSE)</f>
        <v>#REF!</v>
      </c>
      <c r="AO35" s="479"/>
      <c r="AP35" s="479"/>
      <c r="AQ35" s="479"/>
      <c r="AR35" s="479"/>
      <c r="AS35" s="479"/>
      <c r="AT35" s="479"/>
      <c r="AU35" s="479"/>
      <c r="AV35" s="481"/>
    </row>
    <row r="36" spans="2:48" ht="18" customHeight="1">
      <c r="B36" s="338"/>
      <c r="C36" s="339"/>
      <c r="D36" s="339"/>
      <c r="E36" s="339"/>
      <c r="F36" s="339"/>
      <c r="G36" s="339"/>
      <c r="H36" s="339"/>
      <c r="I36" s="339"/>
      <c r="J36" s="339"/>
      <c r="K36" s="339"/>
      <c r="L36" s="339"/>
      <c r="M36" s="339"/>
      <c r="N36" s="340"/>
      <c r="O36" s="345" t="s">
        <v>0</v>
      </c>
      <c r="P36" s="346"/>
      <c r="Q36" s="346"/>
      <c r="R36" s="346"/>
      <c r="S36" s="346"/>
      <c r="T36" s="346"/>
      <c r="U36" s="346"/>
      <c r="V36" s="347"/>
      <c r="W36" s="485" t="e">
        <f>VLOOKUP($AY$2,Data,48,FALSE)</f>
        <v>#REF!</v>
      </c>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 customHeight="1">
      <c r="B37" s="351" t="s">
        <v>1</v>
      </c>
      <c r="C37" s="336"/>
      <c r="D37" s="336"/>
      <c r="E37" s="336"/>
      <c r="F37" s="336"/>
      <c r="G37" s="336"/>
      <c r="H37" s="336"/>
      <c r="I37" s="336"/>
      <c r="J37" s="336"/>
      <c r="K37" s="336"/>
      <c r="L37" s="336"/>
      <c r="M37" s="336"/>
      <c r="N37" s="337"/>
      <c r="O37" s="488" t="e">
        <f>VLOOKUP($AY$2,Data,49,FALSE)</f>
        <v>#REF!</v>
      </c>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90"/>
    </row>
    <row r="38" spans="2:48" ht="18" customHeight="1">
      <c r="B38" s="352"/>
      <c r="C38" s="353"/>
      <c r="D38" s="353"/>
      <c r="E38" s="353"/>
      <c r="F38" s="353"/>
      <c r="G38" s="353"/>
      <c r="H38" s="353"/>
      <c r="I38" s="353"/>
      <c r="J38" s="353"/>
      <c r="K38" s="353"/>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60"/>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3"/>
    </row>
    <row r="41" spans="2:48" ht="18" customHeight="1">
      <c r="B41" s="352"/>
      <c r="C41" s="353"/>
      <c r="D41" s="353"/>
      <c r="E41" s="353"/>
      <c r="F41" s="353"/>
      <c r="G41" s="353"/>
      <c r="H41" s="353"/>
      <c r="I41" s="353"/>
      <c r="J41" s="353"/>
      <c r="K41" s="353"/>
      <c r="L41" s="353"/>
      <c r="M41" s="353"/>
      <c r="N41" s="354"/>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2"/>
    </row>
    <row r="42" spans="2:48" ht="18" customHeight="1">
      <c r="B42" s="333" t="s">
        <v>20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row>
    <row r="43" spans="2:48" ht="18" customHeight="1">
      <c r="B43" s="334" t="s">
        <v>48</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sheetData>
  <sheetProtection/>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F25:AI25"/>
    <mergeCell ref="O13:AV14"/>
    <mergeCell ref="AB15:AE15"/>
    <mergeCell ref="H15:N15"/>
    <mergeCell ref="AS15:AV15"/>
    <mergeCell ref="S15:AA15"/>
    <mergeCell ref="O15:R15"/>
    <mergeCell ref="AJ15:AR15"/>
    <mergeCell ref="AS16:AV16"/>
    <mergeCell ref="AJ25:AR25"/>
    <mergeCell ref="AF26:AI26"/>
    <mergeCell ref="AS21:AV21"/>
    <mergeCell ref="AJ21:AR21"/>
    <mergeCell ref="AJ24:AR24"/>
    <mergeCell ref="AF21:AI21"/>
    <mergeCell ref="AS26:AV26"/>
    <mergeCell ref="AS25:AV25"/>
    <mergeCell ref="AS24:AV24"/>
    <mergeCell ref="AF24:AI24"/>
    <mergeCell ref="B43:AV43"/>
    <mergeCell ref="W34:AV34"/>
    <mergeCell ref="B33:N34"/>
    <mergeCell ref="B42:AV42"/>
    <mergeCell ref="B35:N36"/>
    <mergeCell ref="W36:AV36"/>
    <mergeCell ref="O37:AV37"/>
    <mergeCell ref="O38:AV38"/>
    <mergeCell ref="O34:V34"/>
    <mergeCell ref="O35:V35"/>
    <mergeCell ref="B32:N32"/>
    <mergeCell ref="O32:AV32"/>
    <mergeCell ref="AB30:AE30"/>
    <mergeCell ref="AJ29:AR29"/>
    <mergeCell ref="AF30:AI30"/>
    <mergeCell ref="AJ30:AR30"/>
    <mergeCell ref="B31:N31"/>
    <mergeCell ref="B29:N29"/>
    <mergeCell ref="AS29:AV29"/>
    <mergeCell ref="AB29:AE29"/>
    <mergeCell ref="H25:N25"/>
    <mergeCell ref="B27:N27"/>
    <mergeCell ref="B24:G26"/>
    <mergeCell ref="B28:N28"/>
    <mergeCell ref="B30:N30"/>
    <mergeCell ref="AS30:AV30"/>
    <mergeCell ref="O31:AV31"/>
    <mergeCell ref="AF27:AI27"/>
    <mergeCell ref="AJ28:AR28"/>
    <mergeCell ref="AF28:AI28"/>
    <mergeCell ref="AJ27:AR27"/>
    <mergeCell ref="O28:R28"/>
    <mergeCell ref="AB27:AE27"/>
    <mergeCell ref="O9:AV10"/>
    <mergeCell ref="AF15:AI15"/>
    <mergeCell ref="AS17:AV17"/>
    <mergeCell ref="AF16:AI16"/>
    <mergeCell ref="AF17:AI17"/>
    <mergeCell ref="O24:R24"/>
    <mergeCell ref="O25:R25"/>
    <mergeCell ref="O27:R27"/>
    <mergeCell ref="AB28:AE28"/>
    <mergeCell ref="S28:AA28"/>
    <mergeCell ref="S25:AA25"/>
    <mergeCell ref="AB25:AE25"/>
    <mergeCell ref="O39:AV39"/>
    <mergeCell ref="O36:V36"/>
    <mergeCell ref="O33:V33"/>
    <mergeCell ref="W33:AE33"/>
    <mergeCell ref="AN33:AV33"/>
    <mergeCell ref="W35:AE35"/>
    <mergeCell ref="AN35:AV35"/>
    <mergeCell ref="AF35:AM35"/>
    <mergeCell ref="B6:N6"/>
    <mergeCell ref="H19:N19"/>
    <mergeCell ref="H18:N18"/>
    <mergeCell ref="B9:N10"/>
    <mergeCell ref="B13:N14"/>
    <mergeCell ref="H16:N16"/>
    <mergeCell ref="B15:G20"/>
    <mergeCell ref="O19:R19"/>
    <mergeCell ref="AB17:AE17"/>
    <mergeCell ref="O16:R16"/>
    <mergeCell ref="O17:R17"/>
    <mergeCell ref="AB18:AE18"/>
    <mergeCell ref="T17:Z17"/>
    <mergeCell ref="AB19:AE19"/>
    <mergeCell ref="AJ18:AR18"/>
    <mergeCell ref="AF19:AI19"/>
    <mergeCell ref="AS18:AV18"/>
    <mergeCell ref="AJ20:AR20"/>
    <mergeCell ref="AJ19:AR19"/>
    <mergeCell ref="AS19:AV19"/>
    <mergeCell ref="AS20:AV20"/>
    <mergeCell ref="AF20:AI20"/>
    <mergeCell ref="AF18:AI18"/>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34.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140" t="s">
        <v>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X2" s="11" t="s">
        <v>43</v>
      </c>
      <c r="AY2" s="12">
        <v>30</v>
      </c>
    </row>
    <row r="3" spans="45:48" ht="9.75" customHeight="1">
      <c r="AS3" s="3"/>
      <c r="AT3" s="3"/>
      <c r="AU3" s="3"/>
      <c r="AV3" s="2"/>
    </row>
    <row r="4" spans="2:48" ht="15.75" customHeight="1">
      <c r="B4" s="465" t="s">
        <v>111</v>
      </c>
      <c r="C4" s="466"/>
      <c r="D4" s="466"/>
      <c r="E4" s="466"/>
      <c r="F4" s="466"/>
      <c r="G4" s="466"/>
      <c r="H4" s="466"/>
      <c r="I4" s="466"/>
      <c r="J4" s="466"/>
      <c r="K4" s="466"/>
      <c r="L4" s="466"/>
      <c r="M4" s="466"/>
      <c r="N4" s="467"/>
      <c r="O4" s="465" t="e">
        <f>VLOOKUP($AY$2,Data,3,FALSE)</f>
        <v>#REF!</v>
      </c>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7"/>
    </row>
    <row r="5" spans="2:48" ht="15.75" customHeight="1">
      <c r="B5" s="468"/>
      <c r="C5" s="469"/>
      <c r="D5" s="469"/>
      <c r="E5" s="469"/>
      <c r="F5" s="469"/>
      <c r="G5" s="469"/>
      <c r="H5" s="469"/>
      <c r="I5" s="469"/>
      <c r="J5" s="469"/>
      <c r="K5" s="469"/>
      <c r="L5" s="469"/>
      <c r="M5" s="469"/>
      <c r="N5" s="470"/>
      <c r="O5" s="468"/>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70"/>
    </row>
    <row r="6" spans="2:48" ht="23.25" customHeight="1">
      <c r="B6" s="471" t="s">
        <v>23</v>
      </c>
      <c r="C6" s="472"/>
      <c r="D6" s="472"/>
      <c r="E6" s="472"/>
      <c r="F6" s="472"/>
      <c r="G6" s="472"/>
      <c r="H6" s="472"/>
      <c r="I6" s="472"/>
      <c r="J6" s="472"/>
      <c r="K6" s="472"/>
      <c r="L6" s="472"/>
      <c r="M6" s="472"/>
      <c r="N6" s="473"/>
      <c r="O6" s="474" t="e">
        <f>VLOOKUP($AY$2,Data,4,FALSE)</f>
        <v>#REF!</v>
      </c>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6"/>
    </row>
    <row r="7" spans="2:48" ht="18" customHeight="1">
      <c r="B7" s="335" t="s">
        <v>26</v>
      </c>
      <c r="C7" s="336"/>
      <c r="D7" s="336"/>
      <c r="E7" s="336"/>
      <c r="F7" s="336"/>
      <c r="G7" s="336"/>
      <c r="H7" s="336"/>
      <c r="I7" s="336"/>
      <c r="J7" s="336"/>
      <c r="K7" s="336"/>
      <c r="L7" s="336"/>
      <c r="M7" s="336"/>
      <c r="N7" s="337"/>
      <c r="O7" s="465" t="e">
        <f>VLOOKUP($AY$2,Data,5,FALSE)&amp;VLOOKUP($AY$2,Data,6,FALSE)</f>
        <v>#REF!</v>
      </c>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7"/>
    </row>
    <row r="8" spans="2:48" ht="18" customHeight="1">
      <c r="B8" s="338"/>
      <c r="C8" s="339"/>
      <c r="D8" s="339"/>
      <c r="E8" s="339"/>
      <c r="F8" s="339"/>
      <c r="G8" s="339"/>
      <c r="H8" s="339"/>
      <c r="I8" s="339"/>
      <c r="J8" s="339"/>
      <c r="K8" s="339"/>
      <c r="L8" s="339"/>
      <c r="M8" s="339"/>
      <c r="N8" s="340"/>
      <c r="O8" s="468"/>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35" t="s">
        <v>24</v>
      </c>
      <c r="C9" s="336"/>
      <c r="D9" s="336"/>
      <c r="E9" s="336"/>
      <c r="F9" s="336"/>
      <c r="G9" s="336"/>
      <c r="H9" s="336"/>
      <c r="I9" s="336"/>
      <c r="J9" s="336"/>
      <c r="K9" s="336"/>
      <c r="L9" s="336"/>
      <c r="M9" s="336"/>
      <c r="N9" s="337"/>
      <c r="O9" s="465" t="e">
        <f>VLOOKUP($AY$2,Data,7,FALSE)</f>
        <v>#REF!</v>
      </c>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7"/>
    </row>
    <row r="10" spans="2:48" ht="17.25" customHeight="1">
      <c r="B10" s="338"/>
      <c r="C10" s="339"/>
      <c r="D10" s="339"/>
      <c r="E10" s="339"/>
      <c r="F10" s="339"/>
      <c r="G10" s="339"/>
      <c r="H10" s="339"/>
      <c r="I10" s="339"/>
      <c r="J10" s="339"/>
      <c r="K10" s="339"/>
      <c r="L10" s="339"/>
      <c r="M10" s="339"/>
      <c r="N10" s="340"/>
      <c r="O10" s="468"/>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70"/>
    </row>
    <row r="11" spans="2:48" ht="15.75" customHeight="1">
      <c r="B11" s="351" t="s">
        <v>112</v>
      </c>
      <c r="C11" s="336"/>
      <c r="D11" s="336"/>
      <c r="E11" s="336"/>
      <c r="F11" s="336"/>
      <c r="G11" s="336"/>
      <c r="H11" s="336"/>
      <c r="I11" s="336"/>
      <c r="J11" s="336"/>
      <c r="K11" s="336"/>
      <c r="L11" s="336"/>
      <c r="M11" s="336"/>
      <c r="N11" s="337"/>
      <c r="O11" s="491" t="e">
        <f>VLOOKUP($AY$2,Data,8,FALSE)</f>
        <v>#REF!</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492"/>
    </row>
    <row r="12" spans="2:48" ht="15.75" customHeight="1">
      <c r="B12" s="338"/>
      <c r="C12" s="339"/>
      <c r="D12" s="339"/>
      <c r="E12" s="339"/>
      <c r="F12" s="339"/>
      <c r="G12" s="339"/>
      <c r="H12" s="339"/>
      <c r="I12" s="339"/>
      <c r="J12" s="339"/>
      <c r="K12" s="339"/>
      <c r="L12" s="339"/>
      <c r="M12" s="339"/>
      <c r="N12" s="340"/>
      <c r="O12" s="493"/>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5"/>
    </row>
    <row r="13" spans="2:48" ht="18" customHeight="1">
      <c r="B13" s="447" t="s">
        <v>115</v>
      </c>
      <c r="C13" s="448"/>
      <c r="D13" s="448"/>
      <c r="E13" s="448"/>
      <c r="F13" s="448"/>
      <c r="G13" s="448"/>
      <c r="H13" s="448"/>
      <c r="I13" s="448"/>
      <c r="J13" s="448"/>
      <c r="K13" s="448"/>
      <c r="L13" s="448"/>
      <c r="M13" s="448"/>
      <c r="N13" s="449"/>
      <c r="O13" s="453" t="e">
        <f>VLOOKUP($AY$2,Data,2,FALSE)</f>
        <v>#REF!</v>
      </c>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5"/>
    </row>
    <row r="14" spans="2:48" ht="18" customHeight="1">
      <c r="B14" s="450"/>
      <c r="C14" s="451"/>
      <c r="D14" s="451"/>
      <c r="E14" s="451"/>
      <c r="F14" s="451"/>
      <c r="G14" s="451"/>
      <c r="H14" s="451"/>
      <c r="I14" s="451"/>
      <c r="J14" s="451"/>
      <c r="K14" s="451"/>
      <c r="L14" s="451"/>
      <c r="M14" s="451"/>
      <c r="N14" s="452"/>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8"/>
    </row>
    <row r="15" spans="2:48" ht="24.75" customHeight="1">
      <c r="B15" s="335" t="s">
        <v>9</v>
      </c>
      <c r="C15" s="336"/>
      <c r="D15" s="336"/>
      <c r="E15" s="336"/>
      <c r="F15" s="336"/>
      <c r="G15" s="444"/>
      <c r="H15" s="415" t="s">
        <v>4</v>
      </c>
      <c r="I15" s="416"/>
      <c r="J15" s="416"/>
      <c r="K15" s="416"/>
      <c r="L15" s="416"/>
      <c r="M15" s="416"/>
      <c r="N15" s="417"/>
      <c r="O15" s="366" t="s">
        <v>12</v>
      </c>
      <c r="P15" s="367"/>
      <c r="Q15" s="367"/>
      <c r="R15" s="367"/>
      <c r="S15" s="430" t="e">
        <f>IF(VLOOKUP($AY$2,Data,10,FALSE)=0,"-",VLOOKUP($AY$2,Data,10,FALSE))</f>
        <v>#REF!</v>
      </c>
      <c r="T15" s="430"/>
      <c r="U15" s="430"/>
      <c r="V15" s="430"/>
      <c r="W15" s="430"/>
      <c r="X15" s="430"/>
      <c r="Y15" s="430"/>
      <c r="Z15" s="430"/>
      <c r="AA15" s="430"/>
      <c r="AB15" s="430"/>
      <c r="AC15" s="430"/>
      <c r="AD15" s="430"/>
      <c r="AE15" s="431"/>
      <c r="AF15" s="366" t="s">
        <v>13</v>
      </c>
      <c r="AG15" s="367"/>
      <c r="AH15" s="367"/>
      <c r="AI15" s="367"/>
      <c r="AJ15" s="430" t="e">
        <f>IF(VLOOKUP($AY$2,Data,9,FALSE)=0,"-",VLOOKUP($AY$2,Data,9,FALSE))</f>
        <v>#REF!</v>
      </c>
      <c r="AK15" s="430"/>
      <c r="AL15" s="430"/>
      <c r="AM15" s="430"/>
      <c r="AN15" s="430"/>
      <c r="AO15" s="430"/>
      <c r="AP15" s="430"/>
      <c r="AQ15" s="430"/>
      <c r="AR15" s="430"/>
      <c r="AS15" s="430"/>
      <c r="AT15" s="430"/>
      <c r="AU15" s="430"/>
      <c r="AV15" s="431"/>
    </row>
    <row r="16" spans="2:48" ht="24.75" customHeight="1">
      <c r="B16" s="352"/>
      <c r="C16" s="353"/>
      <c r="D16" s="353"/>
      <c r="E16" s="353"/>
      <c r="F16" s="353"/>
      <c r="G16" s="445"/>
      <c r="H16" s="412" t="s">
        <v>5</v>
      </c>
      <c r="I16" s="413"/>
      <c r="J16" s="413"/>
      <c r="K16" s="413"/>
      <c r="L16" s="413"/>
      <c r="M16" s="413"/>
      <c r="N16" s="414"/>
      <c r="O16" s="399" t="s">
        <v>12</v>
      </c>
      <c r="P16" s="400"/>
      <c r="Q16" s="400"/>
      <c r="R16" s="400"/>
      <c r="S16" s="401" t="e">
        <f>IF(VLOOKUP($AY$2,Data,16,FALSE)=0,"-",VLOOKUP($AY$2,Data,16,FALSE))</f>
        <v>#REF!</v>
      </c>
      <c r="T16" s="401"/>
      <c r="U16" s="401"/>
      <c r="V16" s="401"/>
      <c r="W16" s="401"/>
      <c r="X16" s="401"/>
      <c r="Y16" s="401"/>
      <c r="Z16" s="401"/>
      <c r="AA16" s="401"/>
      <c r="AB16" s="402" t="s">
        <v>29</v>
      </c>
      <c r="AC16" s="402"/>
      <c r="AD16" s="402"/>
      <c r="AE16" s="403"/>
      <c r="AF16" s="399" t="s">
        <v>13</v>
      </c>
      <c r="AG16" s="400"/>
      <c r="AH16" s="400"/>
      <c r="AI16" s="400"/>
      <c r="AJ16" s="401" t="e">
        <f>IF(VLOOKUP($AY$2,Data,11,FALSE)=0,"-",VLOOKUP($AY$2,Data,11,FALSE))</f>
        <v>#REF!</v>
      </c>
      <c r="AK16" s="401"/>
      <c r="AL16" s="401"/>
      <c r="AM16" s="401"/>
      <c r="AN16" s="401"/>
      <c r="AO16" s="401"/>
      <c r="AP16" s="401"/>
      <c r="AQ16" s="401"/>
      <c r="AR16" s="401"/>
      <c r="AS16" s="402" t="s">
        <v>30</v>
      </c>
      <c r="AT16" s="402"/>
      <c r="AU16" s="402"/>
      <c r="AV16" s="403"/>
    </row>
    <row r="17" spans="2:48" ht="24.75" customHeight="1">
      <c r="B17" s="352"/>
      <c r="C17" s="353"/>
      <c r="D17" s="353"/>
      <c r="E17" s="353"/>
      <c r="F17" s="353"/>
      <c r="G17" s="445"/>
      <c r="H17" s="433" t="s">
        <v>19</v>
      </c>
      <c r="I17" s="434"/>
      <c r="J17" s="434"/>
      <c r="K17" s="434"/>
      <c r="L17" s="434"/>
      <c r="M17" s="434"/>
      <c r="N17" s="435"/>
      <c r="O17" s="419" t="s">
        <v>12</v>
      </c>
      <c r="P17" s="420"/>
      <c r="Q17" s="420"/>
      <c r="R17" s="420"/>
      <c r="S17" s="13" t="s">
        <v>44</v>
      </c>
      <c r="T17" s="477" t="e">
        <f>IF(VLOOKUP($AY$2,Data,17,FALSE)=0,"-",VLOOKUP($AY$2,Data,17,FALSE))</f>
        <v>#REF!</v>
      </c>
      <c r="U17" s="477"/>
      <c r="V17" s="477"/>
      <c r="W17" s="477"/>
      <c r="X17" s="477"/>
      <c r="Y17" s="477"/>
      <c r="Z17" s="477"/>
      <c r="AA17" s="13" t="s">
        <v>45</v>
      </c>
      <c r="AB17" s="402" t="s">
        <v>29</v>
      </c>
      <c r="AC17" s="402"/>
      <c r="AD17" s="402"/>
      <c r="AE17" s="403"/>
      <c r="AF17" s="419" t="s">
        <v>13</v>
      </c>
      <c r="AG17" s="420"/>
      <c r="AH17" s="420"/>
      <c r="AI17" s="420"/>
      <c r="AJ17" s="13" t="s">
        <v>46</v>
      </c>
      <c r="AK17" s="477" t="e">
        <f>IF(VLOOKUP($AY$2,Data,12,FALSE)=0,"-",VLOOKUP($AY$2,Data,12,FALSE))</f>
        <v>#REF!</v>
      </c>
      <c r="AL17" s="477"/>
      <c r="AM17" s="477"/>
      <c r="AN17" s="477"/>
      <c r="AO17" s="477"/>
      <c r="AP17" s="477"/>
      <c r="AQ17" s="477"/>
      <c r="AR17" s="13" t="s">
        <v>47</v>
      </c>
      <c r="AS17" s="402" t="s">
        <v>30</v>
      </c>
      <c r="AT17" s="402"/>
      <c r="AU17" s="402"/>
      <c r="AV17" s="403"/>
    </row>
    <row r="18" spans="2:48" ht="24.75" customHeight="1">
      <c r="B18" s="352"/>
      <c r="C18" s="353"/>
      <c r="D18" s="353"/>
      <c r="E18" s="353"/>
      <c r="F18" s="353"/>
      <c r="G18" s="445"/>
      <c r="H18" s="427" t="s">
        <v>6</v>
      </c>
      <c r="I18" s="428"/>
      <c r="J18" s="428"/>
      <c r="K18" s="428"/>
      <c r="L18" s="428"/>
      <c r="M18" s="428"/>
      <c r="N18" s="429"/>
      <c r="O18" s="419" t="s">
        <v>12</v>
      </c>
      <c r="P18" s="420"/>
      <c r="Q18" s="420"/>
      <c r="R18" s="420"/>
      <c r="S18" s="477" t="e">
        <f>IF(VLOOKUP($AY$2,Data,18,FALSE)=0,"-",VLOOKUP($AY$2,Data,18,FALSE))</f>
        <v>#REF!</v>
      </c>
      <c r="T18" s="477"/>
      <c r="U18" s="477"/>
      <c r="V18" s="477"/>
      <c r="W18" s="477"/>
      <c r="X18" s="477"/>
      <c r="Y18" s="477"/>
      <c r="Z18" s="477"/>
      <c r="AA18" s="477"/>
      <c r="AB18" s="425"/>
      <c r="AC18" s="425"/>
      <c r="AD18" s="425"/>
      <c r="AE18" s="426"/>
      <c r="AF18" s="419" t="s">
        <v>13</v>
      </c>
      <c r="AG18" s="420"/>
      <c r="AH18" s="420"/>
      <c r="AI18" s="420"/>
      <c r="AJ18" s="477" t="e">
        <f>IF(VLOOKUP($AY$2,Data,13,FALSE)=0,"-",VLOOKUP($AY$2,Data,13,FALSE))</f>
        <v>#REF!</v>
      </c>
      <c r="AK18" s="477"/>
      <c r="AL18" s="477"/>
      <c r="AM18" s="477"/>
      <c r="AN18" s="477"/>
      <c r="AO18" s="477"/>
      <c r="AP18" s="477"/>
      <c r="AQ18" s="477"/>
      <c r="AR18" s="477"/>
      <c r="AS18" s="425"/>
      <c r="AT18" s="425"/>
      <c r="AU18" s="425"/>
      <c r="AV18" s="426"/>
    </row>
    <row r="19" spans="2:48" ht="24.75" customHeight="1">
      <c r="B19" s="352"/>
      <c r="C19" s="353"/>
      <c r="D19" s="353"/>
      <c r="E19" s="353"/>
      <c r="F19" s="353"/>
      <c r="G19" s="445"/>
      <c r="H19" s="427" t="s">
        <v>113</v>
      </c>
      <c r="I19" s="428"/>
      <c r="J19" s="428"/>
      <c r="K19" s="428"/>
      <c r="L19" s="428"/>
      <c r="M19" s="428"/>
      <c r="N19" s="429"/>
      <c r="O19" s="419" t="s">
        <v>12</v>
      </c>
      <c r="P19" s="420"/>
      <c r="Q19" s="420"/>
      <c r="R19" s="420"/>
      <c r="S19" s="477" t="e">
        <f>IF(VLOOKUP($AY$2,Data,19,FALSE)=0,"-",VLOOKUP($AY$2,Data,19,FALSE))</f>
        <v>#REF!</v>
      </c>
      <c r="T19" s="477"/>
      <c r="U19" s="477"/>
      <c r="V19" s="477"/>
      <c r="W19" s="477"/>
      <c r="X19" s="477"/>
      <c r="Y19" s="477"/>
      <c r="Z19" s="477"/>
      <c r="AA19" s="477"/>
      <c r="AB19" s="421" t="s">
        <v>31</v>
      </c>
      <c r="AC19" s="421"/>
      <c r="AD19" s="421"/>
      <c r="AE19" s="422"/>
      <c r="AF19" s="419" t="s">
        <v>13</v>
      </c>
      <c r="AG19" s="420"/>
      <c r="AH19" s="420"/>
      <c r="AI19" s="420"/>
      <c r="AJ19" s="477" t="e">
        <f>IF(VLOOKUP($AY$2,Data,14,FALSE)=0,"-",VLOOKUP($AY$2,Data,14,FALSE))</f>
        <v>#REF!</v>
      </c>
      <c r="AK19" s="477"/>
      <c r="AL19" s="477"/>
      <c r="AM19" s="477"/>
      <c r="AN19" s="477"/>
      <c r="AO19" s="477"/>
      <c r="AP19" s="477"/>
      <c r="AQ19" s="477"/>
      <c r="AR19" s="477"/>
      <c r="AS19" s="421" t="s">
        <v>32</v>
      </c>
      <c r="AT19" s="421"/>
      <c r="AU19" s="421"/>
      <c r="AV19" s="422"/>
    </row>
    <row r="20" spans="2:48" ht="24.75" customHeight="1">
      <c r="B20" s="338"/>
      <c r="C20" s="339"/>
      <c r="D20" s="339"/>
      <c r="E20" s="339"/>
      <c r="F20" s="339"/>
      <c r="G20" s="446"/>
      <c r="H20" s="389" t="s">
        <v>114</v>
      </c>
      <c r="I20" s="390"/>
      <c r="J20" s="390"/>
      <c r="K20" s="390"/>
      <c r="L20" s="390"/>
      <c r="M20" s="390"/>
      <c r="N20" s="391"/>
      <c r="O20" s="392" t="s">
        <v>12</v>
      </c>
      <c r="P20" s="393"/>
      <c r="Q20" s="393"/>
      <c r="R20" s="393"/>
      <c r="S20" s="404" t="e">
        <f>IF(VLOOKUP($AY$2,Data,20,FALSE)=0,"-",VLOOKUP($AY$2,Data,20,FALSE))</f>
        <v>#REF!</v>
      </c>
      <c r="T20" s="404"/>
      <c r="U20" s="404"/>
      <c r="V20" s="404"/>
      <c r="W20" s="404"/>
      <c r="X20" s="404"/>
      <c r="Y20" s="404"/>
      <c r="Z20" s="404"/>
      <c r="AA20" s="404"/>
      <c r="AB20" s="405" t="s">
        <v>31</v>
      </c>
      <c r="AC20" s="405"/>
      <c r="AD20" s="405"/>
      <c r="AE20" s="406"/>
      <c r="AF20" s="392" t="s">
        <v>13</v>
      </c>
      <c r="AG20" s="393"/>
      <c r="AH20" s="393"/>
      <c r="AI20" s="393"/>
      <c r="AJ20" s="404" t="e">
        <f>IF(VLOOKUP($AY$2,Data,15,FALSE)=0,"-",VLOOKUP($AY$2,Data,15,FALSE))</f>
        <v>#REF!</v>
      </c>
      <c r="AK20" s="404"/>
      <c r="AL20" s="404"/>
      <c r="AM20" s="404"/>
      <c r="AN20" s="404"/>
      <c r="AO20" s="404"/>
      <c r="AP20" s="404"/>
      <c r="AQ20" s="404"/>
      <c r="AR20" s="404"/>
      <c r="AS20" s="405" t="s">
        <v>32</v>
      </c>
      <c r="AT20" s="405"/>
      <c r="AU20" s="405"/>
      <c r="AV20" s="406"/>
    </row>
    <row r="21" spans="2:48" ht="24.75" customHeight="1">
      <c r="B21" s="335" t="s">
        <v>10</v>
      </c>
      <c r="C21" s="394"/>
      <c r="D21" s="394"/>
      <c r="E21" s="394"/>
      <c r="F21" s="394"/>
      <c r="G21" s="423"/>
      <c r="H21" s="415" t="s">
        <v>5</v>
      </c>
      <c r="I21" s="416"/>
      <c r="J21" s="416"/>
      <c r="K21" s="416"/>
      <c r="L21" s="416"/>
      <c r="M21" s="416"/>
      <c r="N21" s="417"/>
      <c r="O21" s="366" t="s">
        <v>12</v>
      </c>
      <c r="P21" s="367"/>
      <c r="Q21" s="367"/>
      <c r="R21" s="367"/>
      <c r="S21" s="407" t="e">
        <f>IF(VLOOKUP($AY$2,Data,24,FALSE)=0,"-",VLOOKUP($AY$2,Data,24,FALSE))</f>
        <v>#REF!</v>
      </c>
      <c r="T21" s="407"/>
      <c r="U21" s="407"/>
      <c r="V21" s="407"/>
      <c r="W21" s="407"/>
      <c r="X21" s="407"/>
      <c r="Y21" s="407"/>
      <c r="Z21" s="407"/>
      <c r="AA21" s="407"/>
      <c r="AB21" s="408" t="s">
        <v>29</v>
      </c>
      <c r="AC21" s="408"/>
      <c r="AD21" s="408"/>
      <c r="AE21" s="409"/>
      <c r="AF21" s="366" t="s">
        <v>13</v>
      </c>
      <c r="AG21" s="367"/>
      <c r="AH21" s="367"/>
      <c r="AI21" s="367"/>
      <c r="AJ21" s="407" t="e">
        <f>IF(VLOOKUP($AY$2,Data,21,FALSE)=0,"-",VLOOKUP($AY$2,Data,21,FALSE))</f>
        <v>#REF!</v>
      </c>
      <c r="AK21" s="407"/>
      <c r="AL21" s="407"/>
      <c r="AM21" s="407"/>
      <c r="AN21" s="407"/>
      <c r="AO21" s="407"/>
      <c r="AP21" s="407"/>
      <c r="AQ21" s="407"/>
      <c r="AR21" s="407"/>
      <c r="AS21" s="408" t="s">
        <v>30</v>
      </c>
      <c r="AT21" s="408"/>
      <c r="AU21" s="408"/>
      <c r="AV21" s="409"/>
    </row>
    <row r="22" spans="2:48" ht="24.75" customHeight="1">
      <c r="B22" s="395"/>
      <c r="C22" s="396"/>
      <c r="D22" s="396"/>
      <c r="E22" s="396"/>
      <c r="F22" s="396"/>
      <c r="G22" s="424"/>
      <c r="H22" s="412" t="s">
        <v>113</v>
      </c>
      <c r="I22" s="413"/>
      <c r="J22" s="413"/>
      <c r="K22" s="413"/>
      <c r="L22" s="413"/>
      <c r="M22" s="413"/>
      <c r="N22" s="414"/>
      <c r="O22" s="399" t="s">
        <v>12</v>
      </c>
      <c r="P22" s="400"/>
      <c r="Q22" s="400"/>
      <c r="R22" s="400"/>
      <c r="S22" s="401" t="e">
        <f>IF(VLOOKUP($AY$2,Data,25,FALSE)=0,"-",VLOOKUP($AY$2,Data,25,FALSE))</f>
        <v>#REF!</v>
      </c>
      <c r="T22" s="401"/>
      <c r="U22" s="401"/>
      <c r="V22" s="401"/>
      <c r="W22" s="401"/>
      <c r="X22" s="401"/>
      <c r="Y22" s="401"/>
      <c r="Z22" s="401"/>
      <c r="AA22" s="401"/>
      <c r="AB22" s="402" t="s">
        <v>31</v>
      </c>
      <c r="AC22" s="402"/>
      <c r="AD22" s="402"/>
      <c r="AE22" s="403"/>
      <c r="AF22" s="399" t="s">
        <v>13</v>
      </c>
      <c r="AG22" s="400"/>
      <c r="AH22" s="400"/>
      <c r="AI22" s="400"/>
      <c r="AJ22" s="401" t="e">
        <f>IF(VLOOKUP($AY$2,Data,22,FALSE)=0,"-",VLOOKUP($AY$2,Data,22,FALSE))</f>
        <v>#REF!</v>
      </c>
      <c r="AK22" s="401"/>
      <c r="AL22" s="401"/>
      <c r="AM22" s="401"/>
      <c r="AN22" s="401"/>
      <c r="AO22" s="401"/>
      <c r="AP22" s="401"/>
      <c r="AQ22" s="401"/>
      <c r="AR22" s="401"/>
      <c r="AS22" s="402" t="s">
        <v>32</v>
      </c>
      <c r="AT22" s="402"/>
      <c r="AU22" s="402"/>
      <c r="AV22" s="403"/>
    </row>
    <row r="23" spans="2:48" ht="24.75" customHeight="1">
      <c r="B23" s="395"/>
      <c r="C23" s="396"/>
      <c r="D23" s="396"/>
      <c r="E23" s="396"/>
      <c r="F23" s="396"/>
      <c r="G23" s="424"/>
      <c r="H23" s="389" t="s">
        <v>114</v>
      </c>
      <c r="I23" s="390"/>
      <c r="J23" s="390"/>
      <c r="K23" s="390"/>
      <c r="L23" s="390"/>
      <c r="M23" s="390"/>
      <c r="N23" s="391"/>
      <c r="O23" s="392" t="s">
        <v>12</v>
      </c>
      <c r="P23" s="393"/>
      <c r="Q23" s="393"/>
      <c r="R23" s="393"/>
      <c r="S23" s="404" t="e">
        <f>IF(VLOOKUP($AY$2,Data,26,FALSE)=0,"-",VLOOKUP($AY$2,Data,26,FALSE))</f>
        <v>#REF!</v>
      </c>
      <c r="T23" s="404"/>
      <c r="U23" s="404"/>
      <c r="V23" s="404"/>
      <c r="W23" s="404"/>
      <c r="X23" s="404"/>
      <c r="Y23" s="404"/>
      <c r="Z23" s="404"/>
      <c r="AA23" s="404"/>
      <c r="AB23" s="405" t="s">
        <v>31</v>
      </c>
      <c r="AC23" s="405"/>
      <c r="AD23" s="405"/>
      <c r="AE23" s="406"/>
      <c r="AF23" s="392" t="s">
        <v>13</v>
      </c>
      <c r="AG23" s="393"/>
      <c r="AH23" s="393"/>
      <c r="AI23" s="393"/>
      <c r="AJ23" s="404" t="e">
        <f>IF(VLOOKUP($AY$2,Data,23,FALSE)=0,"-",VLOOKUP($AY$2,Data,23,FALSE))</f>
        <v>#REF!</v>
      </c>
      <c r="AK23" s="404"/>
      <c r="AL23" s="404"/>
      <c r="AM23" s="404"/>
      <c r="AN23" s="404"/>
      <c r="AO23" s="404"/>
      <c r="AP23" s="404"/>
      <c r="AQ23" s="404"/>
      <c r="AR23" s="404"/>
      <c r="AS23" s="405" t="s">
        <v>32</v>
      </c>
      <c r="AT23" s="405"/>
      <c r="AU23" s="405"/>
      <c r="AV23" s="406"/>
    </row>
    <row r="24" spans="2:48" ht="24.75" customHeight="1">
      <c r="B24" s="335" t="s">
        <v>11</v>
      </c>
      <c r="C24" s="394"/>
      <c r="D24" s="394"/>
      <c r="E24" s="394"/>
      <c r="F24" s="394"/>
      <c r="G24" s="394"/>
      <c r="H24" s="415" t="s">
        <v>5</v>
      </c>
      <c r="I24" s="416"/>
      <c r="J24" s="416"/>
      <c r="K24" s="416"/>
      <c r="L24" s="416"/>
      <c r="M24" s="416"/>
      <c r="N24" s="417"/>
      <c r="O24" s="366" t="s">
        <v>12</v>
      </c>
      <c r="P24" s="367"/>
      <c r="Q24" s="367"/>
      <c r="R24" s="367"/>
      <c r="S24" s="407" t="e">
        <f>IF(VLOOKUP($AY$2,Data,30,FALSE)=0,"-",VLOOKUP($AY$2,Data,30,FALSE))</f>
        <v>#REF!</v>
      </c>
      <c r="T24" s="407"/>
      <c r="U24" s="407"/>
      <c r="V24" s="407"/>
      <c r="W24" s="407"/>
      <c r="X24" s="407"/>
      <c r="Y24" s="407"/>
      <c r="Z24" s="407"/>
      <c r="AA24" s="407"/>
      <c r="AB24" s="408" t="s">
        <v>29</v>
      </c>
      <c r="AC24" s="408"/>
      <c r="AD24" s="408"/>
      <c r="AE24" s="409"/>
      <c r="AF24" s="366" t="s">
        <v>13</v>
      </c>
      <c r="AG24" s="367"/>
      <c r="AH24" s="367"/>
      <c r="AI24" s="367"/>
      <c r="AJ24" s="407" t="e">
        <f>IF(VLOOKUP($AY$2,Data,27,FALSE)=0,"-",VLOOKUP($AY$2,Data,27,FALSE))</f>
        <v>#REF!</v>
      </c>
      <c r="AK24" s="407"/>
      <c r="AL24" s="407"/>
      <c r="AM24" s="407"/>
      <c r="AN24" s="407"/>
      <c r="AO24" s="407"/>
      <c r="AP24" s="407"/>
      <c r="AQ24" s="407"/>
      <c r="AR24" s="407"/>
      <c r="AS24" s="408" t="s">
        <v>30</v>
      </c>
      <c r="AT24" s="408"/>
      <c r="AU24" s="408"/>
      <c r="AV24" s="409"/>
    </row>
    <row r="25" spans="2:48" ht="24.75" customHeight="1">
      <c r="B25" s="395"/>
      <c r="C25" s="396"/>
      <c r="D25" s="396"/>
      <c r="E25" s="396"/>
      <c r="F25" s="396"/>
      <c r="G25" s="396"/>
      <c r="H25" s="412" t="s">
        <v>113</v>
      </c>
      <c r="I25" s="413"/>
      <c r="J25" s="413"/>
      <c r="K25" s="413"/>
      <c r="L25" s="413"/>
      <c r="M25" s="413"/>
      <c r="N25" s="414"/>
      <c r="O25" s="399" t="s">
        <v>12</v>
      </c>
      <c r="P25" s="400"/>
      <c r="Q25" s="400"/>
      <c r="R25" s="400"/>
      <c r="S25" s="401" t="e">
        <f>IF(VLOOKUP($AY$2,Data,31,FALSE)=0,"-",VLOOKUP($AY$2,Data,31,FALSE))</f>
        <v>#REF!</v>
      </c>
      <c r="T25" s="401"/>
      <c r="U25" s="401"/>
      <c r="V25" s="401"/>
      <c r="W25" s="401"/>
      <c r="X25" s="401"/>
      <c r="Y25" s="401"/>
      <c r="Z25" s="401"/>
      <c r="AA25" s="401"/>
      <c r="AB25" s="402" t="s">
        <v>31</v>
      </c>
      <c r="AC25" s="402"/>
      <c r="AD25" s="402"/>
      <c r="AE25" s="403"/>
      <c r="AF25" s="399" t="s">
        <v>13</v>
      </c>
      <c r="AG25" s="400"/>
      <c r="AH25" s="400"/>
      <c r="AI25" s="400"/>
      <c r="AJ25" s="401" t="e">
        <f>IF(VLOOKUP($AY$2,Data,28,FALSE)=0,"-",VLOOKUP($AY$2,Data,28,FALSE))</f>
        <v>#REF!</v>
      </c>
      <c r="AK25" s="401"/>
      <c r="AL25" s="401"/>
      <c r="AM25" s="401"/>
      <c r="AN25" s="401"/>
      <c r="AO25" s="401"/>
      <c r="AP25" s="401"/>
      <c r="AQ25" s="401"/>
      <c r="AR25" s="401"/>
      <c r="AS25" s="402" t="s">
        <v>32</v>
      </c>
      <c r="AT25" s="402"/>
      <c r="AU25" s="402"/>
      <c r="AV25" s="403"/>
    </row>
    <row r="26" spans="2:48" ht="24.75" customHeight="1">
      <c r="B26" s="397"/>
      <c r="C26" s="398"/>
      <c r="D26" s="398"/>
      <c r="E26" s="398"/>
      <c r="F26" s="398"/>
      <c r="G26" s="398"/>
      <c r="H26" s="389" t="s">
        <v>114</v>
      </c>
      <c r="I26" s="390"/>
      <c r="J26" s="390"/>
      <c r="K26" s="390"/>
      <c r="L26" s="390"/>
      <c r="M26" s="390"/>
      <c r="N26" s="391"/>
      <c r="O26" s="392" t="s">
        <v>12</v>
      </c>
      <c r="P26" s="393"/>
      <c r="Q26" s="393"/>
      <c r="R26" s="393"/>
      <c r="S26" s="404" t="e">
        <f>IF(VLOOKUP($AY$2,Data,32,FALSE)=0,"-",VLOOKUP($AY$2,Data,32,FALSE))</f>
        <v>#REF!</v>
      </c>
      <c r="T26" s="404"/>
      <c r="U26" s="404"/>
      <c r="V26" s="404"/>
      <c r="W26" s="404"/>
      <c r="X26" s="404"/>
      <c r="Y26" s="404"/>
      <c r="Z26" s="404"/>
      <c r="AA26" s="404"/>
      <c r="AB26" s="405" t="s">
        <v>31</v>
      </c>
      <c r="AC26" s="405"/>
      <c r="AD26" s="405"/>
      <c r="AE26" s="406"/>
      <c r="AF26" s="392" t="s">
        <v>13</v>
      </c>
      <c r="AG26" s="393"/>
      <c r="AH26" s="393"/>
      <c r="AI26" s="393"/>
      <c r="AJ26" s="404" t="e">
        <f>IF(VLOOKUP($AY$2,Data,29,FALSE)=0,"-",VLOOKUP($AY$2,Data,29,FALSE))</f>
        <v>#REF!</v>
      </c>
      <c r="AK26" s="404"/>
      <c r="AL26" s="404"/>
      <c r="AM26" s="404"/>
      <c r="AN26" s="404"/>
      <c r="AO26" s="404"/>
      <c r="AP26" s="404"/>
      <c r="AQ26" s="404"/>
      <c r="AR26" s="404"/>
      <c r="AS26" s="405" t="s">
        <v>32</v>
      </c>
      <c r="AT26" s="405"/>
      <c r="AU26" s="405"/>
      <c r="AV26" s="406"/>
    </row>
    <row r="27" spans="2:48" ht="24.75" customHeight="1">
      <c r="B27" s="380" t="s">
        <v>7</v>
      </c>
      <c r="C27" s="381"/>
      <c r="D27" s="381"/>
      <c r="E27" s="381"/>
      <c r="F27" s="381"/>
      <c r="G27" s="381"/>
      <c r="H27" s="381"/>
      <c r="I27" s="381"/>
      <c r="J27" s="381"/>
      <c r="K27" s="381"/>
      <c r="L27" s="381"/>
      <c r="M27" s="381"/>
      <c r="N27" s="382"/>
      <c r="O27" s="383" t="s">
        <v>12</v>
      </c>
      <c r="P27" s="384"/>
      <c r="Q27" s="384"/>
      <c r="R27" s="384"/>
      <c r="S27" s="388" t="e">
        <f>IF(VLOOKUP($AY$2,Data,34,FALSE)=0,"-",VLOOKUP($AY$2,Data,34,FALSE))</f>
        <v>#REF!</v>
      </c>
      <c r="T27" s="388"/>
      <c r="U27" s="388"/>
      <c r="V27" s="388"/>
      <c r="W27" s="388"/>
      <c r="X27" s="388"/>
      <c r="Y27" s="388"/>
      <c r="Z27" s="388"/>
      <c r="AA27" s="388"/>
      <c r="AB27" s="386" t="s">
        <v>29</v>
      </c>
      <c r="AC27" s="386"/>
      <c r="AD27" s="386"/>
      <c r="AE27" s="387"/>
      <c r="AF27" s="383" t="s">
        <v>13</v>
      </c>
      <c r="AG27" s="384"/>
      <c r="AH27" s="384"/>
      <c r="AI27" s="384"/>
      <c r="AJ27" s="388" t="e">
        <f>IF(VLOOKUP($AY$2,Data,33,FALSE)=0,"-",VLOOKUP($AY$2,Data,33,FALSE))</f>
        <v>#REF!</v>
      </c>
      <c r="AK27" s="388"/>
      <c r="AL27" s="388"/>
      <c r="AM27" s="388"/>
      <c r="AN27" s="388"/>
      <c r="AO27" s="388"/>
      <c r="AP27" s="388"/>
      <c r="AQ27" s="388"/>
      <c r="AR27" s="388"/>
      <c r="AS27" s="386" t="s">
        <v>30</v>
      </c>
      <c r="AT27" s="386"/>
      <c r="AU27" s="386"/>
      <c r="AV27" s="387"/>
    </row>
    <row r="28" spans="2:48" ht="24.75" customHeight="1">
      <c r="B28" s="380" t="s">
        <v>14</v>
      </c>
      <c r="C28" s="381"/>
      <c r="D28" s="381"/>
      <c r="E28" s="381"/>
      <c r="F28" s="381"/>
      <c r="G28" s="381"/>
      <c r="H28" s="381"/>
      <c r="I28" s="381"/>
      <c r="J28" s="381"/>
      <c r="K28" s="381"/>
      <c r="L28" s="381"/>
      <c r="M28" s="381"/>
      <c r="N28" s="382"/>
      <c r="O28" s="383" t="s">
        <v>12</v>
      </c>
      <c r="P28" s="384"/>
      <c r="Q28" s="384"/>
      <c r="R28" s="384"/>
      <c r="S28" s="388" t="e">
        <f>IF(VLOOKUP($AY$2,Data,38,FALSE)=0,"-",VLOOKUP($AY$2,Data,38,FALSE))</f>
        <v>#REF!</v>
      </c>
      <c r="T28" s="388"/>
      <c r="U28" s="388"/>
      <c r="V28" s="388"/>
      <c r="W28" s="388"/>
      <c r="X28" s="388"/>
      <c r="Y28" s="388"/>
      <c r="Z28" s="388"/>
      <c r="AA28" s="388"/>
      <c r="AB28" s="386" t="s">
        <v>33</v>
      </c>
      <c r="AC28" s="386"/>
      <c r="AD28" s="386"/>
      <c r="AE28" s="387"/>
      <c r="AF28" s="383" t="s">
        <v>13</v>
      </c>
      <c r="AG28" s="384"/>
      <c r="AH28" s="384"/>
      <c r="AI28" s="384"/>
      <c r="AJ28" s="388" t="e">
        <f>IF(VLOOKUP($AY$2,Data,35,FALSE)=0,"-",VLOOKUP($AY$2,Data,35,FALSE))</f>
        <v>#REF!</v>
      </c>
      <c r="AK28" s="388"/>
      <c r="AL28" s="388"/>
      <c r="AM28" s="388"/>
      <c r="AN28" s="388"/>
      <c r="AO28" s="388"/>
      <c r="AP28" s="388"/>
      <c r="AQ28" s="388"/>
      <c r="AR28" s="388"/>
      <c r="AS28" s="386" t="s">
        <v>34</v>
      </c>
      <c r="AT28" s="386"/>
      <c r="AU28" s="386"/>
      <c r="AV28" s="387"/>
    </row>
    <row r="29" spans="2:48" ht="24.75" customHeight="1">
      <c r="B29" s="380" t="s">
        <v>15</v>
      </c>
      <c r="C29" s="381"/>
      <c r="D29" s="381"/>
      <c r="E29" s="381"/>
      <c r="F29" s="381"/>
      <c r="G29" s="381"/>
      <c r="H29" s="381"/>
      <c r="I29" s="381"/>
      <c r="J29" s="381"/>
      <c r="K29" s="381"/>
      <c r="L29" s="381"/>
      <c r="M29" s="381"/>
      <c r="N29" s="382"/>
      <c r="O29" s="383" t="s">
        <v>12</v>
      </c>
      <c r="P29" s="384"/>
      <c r="Q29" s="384"/>
      <c r="R29" s="384"/>
      <c r="S29" s="388" t="e">
        <f>IF(VLOOKUP($AY$2,Data,39,FALSE)=0,"-",VLOOKUP($AY$2,Data,39,FALSE))</f>
        <v>#REF!</v>
      </c>
      <c r="T29" s="388"/>
      <c r="U29" s="388"/>
      <c r="V29" s="388"/>
      <c r="W29" s="388"/>
      <c r="X29" s="388"/>
      <c r="Y29" s="388"/>
      <c r="Z29" s="388"/>
      <c r="AA29" s="388"/>
      <c r="AB29" s="386" t="s">
        <v>29</v>
      </c>
      <c r="AC29" s="386"/>
      <c r="AD29" s="386"/>
      <c r="AE29" s="387"/>
      <c r="AF29" s="383" t="s">
        <v>13</v>
      </c>
      <c r="AG29" s="384"/>
      <c r="AH29" s="384"/>
      <c r="AI29" s="384"/>
      <c r="AJ29" s="388" t="e">
        <f>IF(VLOOKUP($AY$2,Data,36,FALSE)=0,"-",VLOOKUP($AY$2,Data,36,FALSE))</f>
        <v>#REF!</v>
      </c>
      <c r="AK29" s="388"/>
      <c r="AL29" s="388"/>
      <c r="AM29" s="388"/>
      <c r="AN29" s="388"/>
      <c r="AO29" s="388"/>
      <c r="AP29" s="388"/>
      <c r="AQ29" s="388"/>
      <c r="AR29" s="388"/>
      <c r="AS29" s="386" t="s">
        <v>30</v>
      </c>
      <c r="AT29" s="386"/>
      <c r="AU29" s="386"/>
      <c r="AV29" s="387"/>
    </row>
    <row r="30" spans="2:48" ht="24.75" customHeight="1">
      <c r="B30" s="374" t="s">
        <v>18</v>
      </c>
      <c r="C30" s="375"/>
      <c r="D30" s="375"/>
      <c r="E30" s="375"/>
      <c r="F30" s="375"/>
      <c r="G30" s="375"/>
      <c r="H30" s="375"/>
      <c r="I30" s="375"/>
      <c r="J30" s="375"/>
      <c r="K30" s="375"/>
      <c r="L30" s="375"/>
      <c r="M30" s="375"/>
      <c r="N30" s="376"/>
      <c r="O30" s="366" t="s">
        <v>12</v>
      </c>
      <c r="P30" s="367"/>
      <c r="Q30" s="367"/>
      <c r="R30" s="367"/>
      <c r="S30" s="407" t="e">
        <f>IF(VLOOKUP($AY$2,Data,40,FALSE)=0,"-",VLOOKUP($AY$2,Data,40,FALSE))</f>
        <v>#REF!</v>
      </c>
      <c r="T30" s="407"/>
      <c r="U30" s="407"/>
      <c r="V30" s="407"/>
      <c r="W30" s="407"/>
      <c r="X30" s="407"/>
      <c r="Y30" s="407"/>
      <c r="Z30" s="407"/>
      <c r="AA30" s="407"/>
      <c r="AB30" s="364" t="s">
        <v>29</v>
      </c>
      <c r="AC30" s="364"/>
      <c r="AD30" s="364"/>
      <c r="AE30" s="365"/>
      <c r="AF30" s="366" t="s">
        <v>13</v>
      </c>
      <c r="AG30" s="367"/>
      <c r="AH30" s="367"/>
      <c r="AI30" s="367"/>
      <c r="AJ30" s="407" t="e">
        <f>IF(VLOOKUP($AY$2,Data,37,FALSE)=0,"-",VLOOKUP($AY$2,Data,37,FALSE))</f>
        <v>#REF!</v>
      </c>
      <c r="AK30" s="407"/>
      <c r="AL30" s="407"/>
      <c r="AM30" s="407"/>
      <c r="AN30" s="407"/>
      <c r="AO30" s="407"/>
      <c r="AP30" s="407"/>
      <c r="AQ30" s="407"/>
      <c r="AR30" s="407"/>
      <c r="AS30" s="364" t="s">
        <v>30</v>
      </c>
      <c r="AT30" s="364"/>
      <c r="AU30" s="364"/>
      <c r="AV30" s="365"/>
    </row>
    <row r="31" spans="2:48" ht="33.75" customHeight="1">
      <c r="B31" s="374" t="s">
        <v>16</v>
      </c>
      <c r="C31" s="375"/>
      <c r="D31" s="375"/>
      <c r="E31" s="375"/>
      <c r="F31" s="375"/>
      <c r="G31" s="375"/>
      <c r="H31" s="375"/>
      <c r="I31" s="375"/>
      <c r="J31" s="375"/>
      <c r="K31" s="375"/>
      <c r="L31" s="375"/>
      <c r="M31" s="375"/>
      <c r="N31" s="376"/>
      <c r="O31" s="482" t="e">
        <f>IF(VLOOKUP($AY$2,Data,41,FALSE)=0,"-",VLOOKUP($AY$2,Data,41,FALSE))</f>
        <v>#REF!</v>
      </c>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row>
    <row r="32" spans="2:48" ht="21.75" customHeight="1">
      <c r="B32" s="380" t="s">
        <v>8</v>
      </c>
      <c r="C32" s="381"/>
      <c r="D32" s="381"/>
      <c r="E32" s="381"/>
      <c r="F32" s="381"/>
      <c r="G32" s="381"/>
      <c r="H32" s="381"/>
      <c r="I32" s="381"/>
      <c r="J32" s="381"/>
      <c r="K32" s="381"/>
      <c r="L32" s="381"/>
      <c r="M32" s="381"/>
      <c r="N32" s="382"/>
      <c r="O32" s="482" t="e">
        <f>IF(VLOOKUP($AY$2,Data,42,FALSE)=0,"-",VLOOKUP($AY$2,Data,42,FALSE))</f>
        <v>#REF!</v>
      </c>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4"/>
    </row>
    <row r="33" spans="2:48" ht="18" customHeight="1">
      <c r="B33" s="335" t="s">
        <v>2</v>
      </c>
      <c r="C33" s="369"/>
      <c r="D33" s="369"/>
      <c r="E33" s="369"/>
      <c r="F33" s="369"/>
      <c r="G33" s="369"/>
      <c r="H33" s="369"/>
      <c r="I33" s="369"/>
      <c r="J33" s="369"/>
      <c r="K33" s="369"/>
      <c r="L33" s="369"/>
      <c r="M33" s="369"/>
      <c r="N33" s="370"/>
      <c r="O33" s="341" t="s">
        <v>27</v>
      </c>
      <c r="P33" s="342"/>
      <c r="Q33" s="342"/>
      <c r="R33" s="342"/>
      <c r="S33" s="342"/>
      <c r="T33" s="342"/>
      <c r="U33" s="342"/>
      <c r="V33" s="343"/>
      <c r="W33" s="478" t="e">
        <f>VLOOKUP($AY$2,Data,43,FALSE)</f>
        <v>#REF!</v>
      </c>
      <c r="X33" s="479"/>
      <c r="Y33" s="479"/>
      <c r="Z33" s="479"/>
      <c r="AA33" s="479"/>
      <c r="AB33" s="479"/>
      <c r="AC33" s="479"/>
      <c r="AD33" s="479"/>
      <c r="AE33" s="480"/>
      <c r="AF33" s="344" t="s">
        <v>28</v>
      </c>
      <c r="AG33" s="342"/>
      <c r="AH33" s="342"/>
      <c r="AI33" s="342"/>
      <c r="AJ33" s="342"/>
      <c r="AK33" s="342"/>
      <c r="AL33" s="342"/>
      <c r="AM33" s="343"/>
      <c r="AN33" s="478" t="e">
        <f>VLOOKUP($AY$2,Data,44,FALSE)</f>
        <v>#REF!</v>
      </c>
      <c r="AO33" s="479"/>
      <c r="AP33" s="479"/>
      <c r="AQ33" s="479"/>
      <c r="AR33" s="479"/>
      <c r="AS33" s="479"/>
      <c r="AT33" s="479"/>
      <c r="AU33" s="479"/>
      <c r="AV33" s="481"/>
    </row>
    <row r="34" spans="2:48" ht="18" customHeight="1">
      <c r="B34" s="371"/>
      <c r="C34" s="372"/>
      <c r="D34" s="372"/>
      <c r="E34" s="372"/>
      <c r="F34" s="372"/>
      <c r="G34" s="372"/>
      <c r="H34" s="372"/>
      <c r="I34" s="372"/>
      <c r="J34" s="372"/>
      <c r="K34" s="372"/>
      <c r="L34" s="372"/>
      <c r="M34" s="372"/>
      <c r="N34" s="373"/>
      <c r="O34" s="345" t="s">
        <v>0</v>
      </c>
      <c r="P34" s="346"/>
      <c r="Q34" s="346"/>
      <c r="R34" s="346"/>
      <c r="S34" s="346"/>
      <c r="T34" s="346"/>
      <c r="U34" s="346"/>
      <c r="V34" s="347"/>
      <c r="W34" s="485" t="e">
        <f>VLOOKUP($AY$2,Data,45,FALSE)</f>
        <v>#REF!</v>
      </c>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 customHeight="1">
      <c r="B35" s="335" t="s">
        <v>3</v>
      </c>
      <c r="C35" s="336"/>
      <c r="D35" s="336"/>
      <c r="E35" s="336"/>
      <c r="F35" s="336"/>
      <c r="G35" s="336"/>
      <c r="H35" s="336"/>
      <c r="I35" s="336"/>
      <c r="J35" s="336"/>
      <c r="K35" s="336"/>
      <c r="L35" s="336"/>
      <c r="M35" s="336"/>
      <c r="N35" s="337"/>
      <c r="O35" s="341" t="s">
        <v>27</v>
      </c>
      <c r="P35" s="342"/>
      <c r="Q35" s="342"/>
      <c r="R35" s="342"/>
      <c r="S35" s="342"/>
      <c r="T35" s="342"/>
      <c r="U35" s="342"/>
      <c r="V35" s="343"/>
      <c r="W35" s="478" t="e">
        <f>VLOOKUP($AY$2,Data,46,FALSE)</f>
        <v>#REF!</v>
      </c>
      <c r="X35" s="479"/>
      <c r="Y35" s="479"/>
      <c r="Z35" s="479"/>
      <c r="AA35" s="479"/>
      <c r="AB35" s="479"/>
      <c r="AC35" s="479"/>
      <c r="AD35" s="479"/>
      <c r="AE35" s="480"/>
      <c r="AF35" s="344" t="s">
        <v>28</v>
      </c>
      <c r="AG35" s="342"/>
      <c r="AH35" s="342"/>
      <c r="AI35" s="342"/>
      <c r="AJ35" s="342"/>
      <c r="AK35" s="342"/>
      <c r="AL35" s="342"/>
      <c r="AM35" s="343"/>
      <c r="AN35" s="478" t="e">
        <f>VLOOKUP($AY$2,Data,47,FALSE)</f>
        <v>#REF!</v>
      </c>
      <c r="AO35" s="479"/>
      <c r="AP35" s="479"/>
      <c r="AQ35" s="479"/>
      <c r="AR35" s="479"/>
      <c r="AS35" s="479"/>
      <c r="AT35" s="479"/>
      <c r="AU35" s="479"/>
      <c r="AV35" s="481"/>
    </row>
    <row r="36" spans="2:48" ht="18" customHeight="1">
      <c r="B36" s="338"/>
      <c r="C36" s="339"/>
      <c r="D36" s="339"/>
      <c r="E36" s="339"/>
      <c r="F36" s="339"/>
      <c r="G36" s="339"/>
      <c r="H36" s="339"/>
      <c r="I36" s="339"/>
      <c r="J36" s="339"/>
      <c r="K36" s="339"/>
      <c r="L36" s="339"/>
      <c r="M36" s="339"/>
      <c r="N36" s="340"/>
      <c r="O36" s="345" t="s">
        <v>0</v>
      </c>
      <c r="P36" s="346"/>
      <c r="Q36" s="346"/>
      <c r="R36" s="346"/>
      <c r="S36" s="346"/>
      <c r="T36" s="346"/>
      <c r="U36" s="346"/>
      <c r="V36" s="347"/>
      <c r="W36" s="485" t="e">
        <f>VLOOKUP($AY$2,Data,48,FALSE)</f>
        <v>#REF!</v>
      </c>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 customHeight="1">
      <c r="B37" s="351" t="s">
        <v>1</v>
      </c>
      <c r="C37" s="336"/>
      <c r="D37" s="336"/>
      <c r="E37" s="336"/>
      <c r="F37" s="336"/>
      <c r="G37" s="336"/>
      <c r="H37" s="336"/>
      <c r="I37" s="336"/>
      <c r="J37" s="336"/>
      <c r="K37" s="336"/>
      <c r="L37" s="336"/>
      <c r="M37" s="336"/>
      <c r="N37" s="337"/>
      <c r="O37" s="488" t="e">
        <f>VLOOKUP($AY$2,Data,49,FALSE)</f>
        <v>#REF!</v>
      </c>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90"/>
    </row>
    <row r="38" spans="2:48" ht="18" customHeight="1">
      <c r="B38" s="352"/>
      <c r="C38" s="353"/>
      <c r="D38" s="353"/>
      <c r="E38" s="353"/>
      <c r="F38" s="353"/>
      <c r="G38" s="353"/>
      <c r="H38" s="353"/>
      <c r="I38" s="353"/>
      <c r="J38" s="353"/>
      <c r="K38" s="353"/>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60"/>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3"/>
    </row>
    <row r="41" spans="2:48" ht="18" customHeight="1">
      <c r="B41" s="352"/>
      <c r="C41" s="353"/>
      <c r="D41" s="353"/>
      <c r="E41" s="353"/>
      <c r="F41" s="353"/>
      <c r="G41" s="353"/>
      <c r="H41" s="353"/>
      <c r="I41" s="353"/>
      <c r="J41" s="353"/>
      <c r="K41" s="353"/>
      <c r="L41" s="353"/>
      <c r="M41" s="353"/>
      <c r="N41" s="354"/>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2"/>
    </row>
    <row r="42" spans="2:48" ht="18" customHeight="1">
      <c r="B42" s="333" t="s">
        <v>20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row>
    <row r="43" spans="2:48" ht="18" customHeight="1">
      <c r="B43" s="334" t="s">
        <v>48</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sheetData>
  <sheetProtection/>
  <mergeCells count="154">
    <mergeCell ref="H26:N26"/>
    <mergeCell ref="S24:AA24"/>
    <mergeCell ref="H24:N24"/>
    <mergeCell ref="O22:R22"/>
    <mergeCell ref="S25:AA25"/>
    <mergeCell ref="O24:R24"/>
    <mergeCell ref="H22:N22"/>
    <mergeCell ref="AB18:AE18"/>
    <mergeCell ref="AS16:AV16"/>
    <mergeCell ref="B21:G23"/>
    <mergeCell ref="O23:R23"/>
    <mergeCell ref="S23:AA23"/>
    <mergeCell ref="AB21:AE21"/>
    <mergeCell ref="AB22:AE22"/>
    <mergeCell ref="H23:N23"/>
    <mergeCell ref="AK17:AQ17"/>
    <mergeCell ref="AF22:AI22"/>
    <mergeCell ref="B6:N6"/>
    <mergeCell ref="O16:R16"/>
    <mergeCell ref="O17:R17"/>
    <mergeCell ref="O6:AV6"/>
    <mergeCell ref="AB16:AE16"/>
    <mergeCell ref="AS15:AV15"/>
    <mergeCell ref="AF15:AI15"/>
    <mergeCell ref="AF16:AI16"/>
    <mergeCell ref="AF17:AI17"/>
    <mergeCell ref="H17:N17"/>
    <mergeCell ref="O31:AV31"/>
    <mergeCell ref="AB23:AE23"/>
    <mergeCell ref="AS22:AV22"/>
    <mergeCell ref="AS26:AV26"/>
    <mergeCell ref="AJ23:AR23"/>
    <mergeCell ref="AJ24:AR24"/>
    <mergeCell ref="O26:R26"/>
    <mergeCell ref="S28:AA28"/>
    <mergeCell ref="AJ26:AR26"/>
    <mergeCell ref="AF29:AI29"/>
    <mergeCell ref="O30:R30"/>
    <mergeCell ref="O25:R25"/>
    <mergeCell ref="AB24:AE24"/>
    <mergeCell ref="O20:R20"/>
    <mergeCell ref="O21:R21"/>
    <mergeCell ref="AB27:AE27"/>
    <mergeCell ref="AB28:AE28"/>
    <mergeCell ref="AB29:AE29"/>
    <mergeCell ref="O36:V36"/>
    <mergeCell ref="O35:V35"/>
    <mergeCell ref="AF28:AI28"/>
    <mergeCell ref="O32:AV32"/>
    <mergeCell ref="AS30:AV30"/>
    <mergeCell ref="W36:AV36"/>
    <mergeCell ref="S30:AA30"/>
    <mergeCell ref="AF30:AI30"/>
    <mergeCell ref="AB30:AE30"/>
    <mergeCell ref="AJ30:AR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8:AV18"/>
    <mergeCell ref="AJ18:AR18"/>
    <mergeCell ref="S21:AA21"/>
    <mergeCell ref="AJ22:AR22"/>
    <mergeCell ref="AF18:AI18"/>
    <mergeCell ref="AF19:AI19"/>
    <mergeCell ref="AS21:AV21"/>
    <mergeCell ref="AF20:AI20"/>
    <mergeCell ref="AS20:AV20"/>
    <mergeCell ref="AJ20:AR20"/>
    <mergeCell ref="W35:AE35"/>
    <mergeCell ref="AF33:AM33"/>
    <mergeCell ref="AF23:AI23"/>
    <mergeCell ref="AF24:AI24"/>
    <mergeCell ref="AF25:AI25"/>
    <mergeCell ref="AF27:AI27"/>
    <mergeCell ref="S29:AA29"/>
    <mergeCell ref="AB26:AE26"/>
    <mergeCell ref="AJ27:AR27"/>
    <mergeCell ref="AF26:AI26"/>
    <mergeCell ref="AS17:AV17"/>
    <mergeCell ref="AB17:AE17"/>
    <mergeCell ref="W33:AE33"/>
    <mergeCell ref="AN33:AV33"/>
    <mergeCell ref="AS28:AV28"/>
    <mergeCell ref="AS29:AV29"/>
    <mergeCell ref="S18:AA18"/>
    <mergeCell ref="AB20:AE20"/>
    <mergeCell ref="AB19:AE19"/>
    <mergeCell ref="S27:AA27"/>
    <mergeCell ref="AS19:AV19"/>
    <mergeCell ref="AB25:AE25"/>
    <mergeCell ref="AJ19:AR19"/>
    <mergeCell ref="S19:AA19"/>
    <mergeCell ref="S22:AA22"/>
    <mergeCell ref="AJ21:AR21"/>
    <mergeCell ref="AS24:AV24"/>
    <mergeCell ref="AS23:AV23"/>
    <mergeCell ref="AS25:AV25"/>
    <mergeCell ref="AJ16:AR16"/>
    <mergeCell ref="S16:AA16"/>
    <mergeCell ref="B32:N32"/>
    <mergeCell ref="AF21:AI21"/>
    <mergeCell ref="H21:N21"/>
    <mergeCell ref="AJ29:AR29"/>
    <mergeCell ref="H19:N19"/>
    <mergeCell ref="B31:N31"/>
    <mergeCell ref="O28:R28"/>
    <mergeCell ref="O29:R29"/>
    <mergeCell ref="O41:AV41"/>
    <mergeCell ref="B37:N41"/>
    <mergeCell ref="O40:AV40"/>
    <mergeCell ref="S20:AA20"/>
    <mergeCell ref="AS27:AV27"/>
    <mergeCell ref="S26:AA26"/>
    <mergeCell ref="B15:G20"/>
    <mergeCell ref="O19:R19"/>
    <mergeCell ref="H20:N20"/>
    <mergeCell ref="AJ15:AR15"/>
    <mergeCell ref="H16:N16"/>
    <mergeCell ref="B9:N10"/>
    <mergeCell ref="AB15:AE15"/>
    <mergeCell ref="T17:Z17"/>
    <mergeCell ref="O9:AV10"/>
    <mergeCell ref="B13:N14"/>
    <mergeCell ref="O13:AV14"/>
    <mergeCell ref="H15:N15"/>
    <mergeCell ref="S15:AA15"/>
    <mergeCell ref="O15:R15"/>
    <mergeCell ref="B11:N12"/>
    <mergeCell ref="O11:AV12"/>
    <mergeCell ref="O27:R27"/>
    <mergeCell ref="B2:AV2"/>
    <mergeCell ref="B7:N8"/>
    <mergeCell ref="B4:N5"/>
    <mergeCell ref="O7:AV8"/>
    <mergeCell ref="O4:AV5"/>
    <mergeCell ref="H18:N18"/>
    <mergeCell ref="O18:R18"/>
  </mergeCells>
  <printOptions horizontalCentered="1"/>
  <pageMargins left="0.3937007874015748" right="0.3937007874015748" top="0.41" bottom="0.26" header="0.35" footer="0.24"/>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tabColor rgb="FF00B050"/>
  </sheetPr>
  <dimension ref="B2:I38"/>
  <sheetViews>
    <sheetView zoomScale="85" zoomScaleNormal="85" zoomScalePageLayoutView="0" workbookViewId="0" topLeftCell="A1">
      <selection activeCell="O33" sqref="O33"/>
    </sheetView>
  </sheetViews>
  <sheetFormatPr defaultColWidth="9.00390625" defaultRowHeight="13.5"/>
  <cols>
    <col min="1" max="1" width="1.625" style="14" customWidth="1"/>
    <col min="2" max="3" width="11.75390625" style="14" customWidth="1"/>
    <col min="4" max="4" width="12.00390625" style="14" customWidth="1"/>
    <col min="5" max="8" width="11.75390625" style="14" customWidth="1"/>
    <col min="9" max="9" width="12.00390625" style="14" customWidth="1"/>
    <col min="10" max="10" width="1.00390625" style="14" customWidth="1"/>
    <col min="11" max="16384" width="9.00390625" style="14" customWidth="1"/>
  </cols>
  <sheetData>
    <row r="1" ht="3.75" customHeight="1"/>
    <row r="2" ht="14.25">
      <c r="I2" s="2"/>
    </row>
    <row r="3" ht="14.25">
      <c r="I3" s="2"/>
    </row>
    <row r="4" ht="20.25" customHeight="1">
      <c r="I4" s="2" t="s">
        <v>82</v>
      </c>
    </row>
    <row r="5" spans="2:4" ht="14.25">
      <c r="B5" s="322" t="s">
        <v>83</v>
      </c>
      <c r="C5" s="322"/>
      <c r="D5" s="15" t="s">
        <v>49</v>
      </c>
    </row>
    <row r="6" spans="3:8" ht="33" customHeight="1">
      <c r="C6" s="323" t="s">
        <v>50</v>
      </c>
      <c r="D6" s="323"/>
      <c r="E6" s="323"/>
      <c r="F6" s="323"/>
      <c r="G6" s="323"/>
      <c r="H6" s="323"/>
    </row>
    <row r="7" ht="12" customHeight="1"/>
    <row r="8" spans="2:9" ht="55.5" customHeight="1">
      <c r="B8" s="324" t="s">
        <v>51</v>
      </c>
      <c r="C8" s="324"/>
      <c r="D8" s="324"/>
      <c r="E8" s="324"/>
      <c r="F8" s="324"/>
      <c r="G8" s="324"/>
      <c r="H8" s="324"/>
      <c r="I8" s="324"/>
    </row>
    <row r="9" ht="7.5" customHeight="1"/>
    <row r="10" ht="19.5" customHeight="1">
      <c r="B10" s="14" t="s">
        <v>52</v>
      </c>
    </row>
    <row r="11" spans="2:9" ht="19.5" customHeight="1">
      <c r="B11" s="325" t="s">
        <v>53</v>
      </c>
      <c r="C11" s="326"/>
      <c r="D11" s="16" t="s">
        <v>54</v>
      </c>
      <c r="E11" s="314" t="s">
        <v>84</v>
      </c>
      <c r="F11" s="314"/>
      <c r="G11" s="314"/>
      <c r="H11" s="314"/>
      <c r="I11" s="315"/>
    </row>
    <row r="12" spans="2:9" ht="19.5" customHeight="1">
      <c r="B12" s="310"/>
      <c r="C12" s="327"/>
      <c r="D12" s="17" t="s">
        <v>55</v>
      </c>
      <c r="E12" s="316" t="s">
        <v>85</v>
      </c>
      <c r="F12" s="316"/>
      <c r="G12" s="316"/>
      <c r="H12" s="316"/>
      <c r="I12" s="317"/>
    </row>
    <row r="13" spans="2:9" ht="19.5" customHeight="1">
      <c r="B13" s="310"/>
      <c r="C13" s="327"/>
      <c r="D13" s="17" t="s">
        <v>56</v>
      </c>
      <c r="E13" s="316" t="s">
        <v>86</v>
      </c>
      <c r="F13" s="316"/>
      <c r="G13" s="316"/>
      <c r="H13" s="316"/>
      <c r="I13" s="317"/>
    </row>
    <row r="14" spans="2:9" ht="19.5" customHeight="1">
      <c r="B14" s="310"/>
      <c r="C14" s="327"/>
      <c r="D14" s="17" t="s">
        <v>57</v>
      </c>
      <c r="E14" s="318" t="s">
        <v>87</v>
      </c>
      <c r="F14" s="318"/>
      <c r="G14" s="318"/>
      <c r="H14" s="318"/>
      <c r="I14" s="319"/>
    </row>
    <row r="15" spans="2:9" ht="19.5" customHeight="1">
      <c r="B15" s="310"/>
      <c r="C15" s="327"/>
      <c r="D15" s="17"/>
      <c r="E15" s="328"/>
      <c r="F15" s="328"/>
      <c r="G15" s="328"/>
      <c r="H15" s="328"/>
      <c r="I15" s="329"/>
    </row>
    <row r="16" spans="2:9" ht="19.5" customHeight="1">
      <c r="B16" s="308" t="s">
        <v>58</v>
      </c>
      <c r="C16" s="309"/>
      <c r="D16" s="16" t="s">
        <v>59</v>
      </c>
      <c r="E16" s="314" t="s">
        <v>17</v>
      </c>
      <c r="F16" s="314"/>
      <c r="G16" s="314"/>
      <c r="H16" s="314"/>
      <c r="I16" s="315"/>
    </row>
    <row r="17" spans="2:9" ht="19.5" customHeight="1">
      <c r="B17" s="310"/>
      <c r="C17" s="311"/>
      <c r="D17" s="17" t="s">
        <v>60</v>
      </c>
      <c r="E17" s="316" t="s">
        <v>88</v>
      </c>
      <c r="F17" s="316"/>
      <c r="G17" s="316"/>
      <c r="H17" s="316"/>
      <c r="I17" s="317"/>
    </row>
    <row r="18" spans="2:9" ht="19.5" customHeight="1">
      <c r="B18" s="310"/>
      <c r="C18" s="311"/>
      <c r="D18" s="17" t="s">
        <v>57</v>
      </c>
      <c r="E18" s="318" t="s">
        <v>89</v>
      </c>
      <c r="F18" s="318"/>
      <c r="G18" s="318"/>
      <c r="H18" s="318"/>
      <c r="I18" s="319"/>
    </row>
    <row r="19" spans="2:9" ht="19.5" customHeight="1">
      <c r="B19" s="310"/>
      <c r="C19" s="311"/>
      <c r="D19" s="17"/>
      <c r="E19" s="318"/>
      <c r="F19" s="318"/>
      <c r="G19" s="318"/>
      <c r="H19" s="318"/>
      <c r="I19" s="319"/>
    </row>
    <row r="20" spans="2:9" ht="19.5" customHeight="1">
      <c r="B20" s="310"/>
      <c r="C20" s="311"/>
      <c r="D20" s="17" t="s">
        <v>61</v>
      </c>
      <c r="E20" s="316" t="s">
        <v>90</v>
      </c>
      <c r="F20" s="316"/>
      <c r="G20" s="316"/>
      <c r="H20" s="316"/>
      <c r="I20" s="317"/>
    </row>
    <row r="21" spans="2:9" ht="19.5" customHeight="1">
      <c r="B21" s="312"/>
      <c r="C21" s="313"/>
      <c r="D21" s="18" t="s">
        <v>62</v>
      </c>
      <c r="E21" s="320" t="s">
        <v>91</v>
      </c>
      <c r="F21" s="320"/>
      <c r="G21" s="320"/>
      <c r="H21" s="320"/>
      <c r="I21" s="321"/>
    </row>
    <row r="22" ht="6.75" customHeight="1"/>
    <row r="23" ht="19.5" customHeight="1">
      <c r="B23" s="14" t="s">
        <v>63</v>
      </c>
    </row>
    <row r="24" spans="2:9" ht="26.25" customHeight="1">
      <c r="B24" s="306" t="s">
        <v>64</v>
      </c>
      <c r="C24" s="307"/>
      <c r="D24" s="297" t="s">
        <v>65</v>
      </c>
      <c r="E24" s="298"/>
      <c r="F24" s="298"/>
      <c r="G24" s="298"/>
      <c r="H24" s="298"/>
      <c r="I24" s="299"/>
    </row>
    <row r="25" spans="2:9" ht="30" customHeight="1">
      <c r="B25" s="274" t="s">
        <v>66</v>
      </c>
      <c r="C25" s="275"/>
      <c r="D25" s="297" t="s">
        <v>81</v>
      </c>
      <c r="E25" s="298"/>
      <c r="F25" s="298"/>
      <c r="G25" s="298"/>
      <c r="H25" s="298"/>
      <c r="I25" s="299"/>
    </row>
    <row r="26" spans="2:9" ht="35.25" customHeight="1">
      <c r="B26" s="303" t="s">
        <v>67</v>
      </c>
      <c r="C26" s="304"/>
      <c r="D26" s="305" t="s">
        <v>92</v>
      </c>
      <c r="E26" s="305"/>
      <c r="F26" s="305"/>
      <c r="G26" s="305"/>
      <c r="H26" s="305"/>
      <c r="I26" s="305"/>
    </row>
    <row r="27" spans="2:9" ht="31.5" customHeight="1">
      <c r="B27" s="300" t="s">
        <v>68</v>
      </c>
      <c r="C27" s="301"/>
      <c r="D27" s="302" t="s">
        <v>92</v>
      </c>
      <c r="E27" s="302"/>
      <c r="F27" s="302"/>
      <c r="G27" s="302"/>
      <c r="H27" s="302"/>
      <c r="I27" s="302"/>
    </row>
    <row r="28" spans="2:9" ht="24" customHeight="1">
      <c r="B28" s="295" t="s">
        <v>69</v>
      </c>
      <c r="C28" s="295"/>
      <c r="D28" s="295"/>
      <c r="E28" s="295"/>
      <c r="F28" s="295"/>
      <c r="G28" s="295"/>
      <c r="H28" s="295"/>
      <c r="I28" s="295"/>
    </row>
    <row r="29" spans="2:9" ht="24.75" customHeight="1">
      <c r="B29" s="296" t="s">
        <v>110</v>
      </c>
      <c r="C29" s="296"/>
      <c r="D29" s="296" t="s">
        <v>70</v>
      </c>
      <c r="E29" s="296"/>
      <c r="F29" s="296"/>
      <c r="G29" s="296"/>
      <c r="H29" s="296"/>
      <c r="I29" s="296"/>
    </row>
    <row r="30" spans="2:9" ht="20.25" customHeight="1">
      <c r="B30" s="280"/>
      <c r="C30" s="280"/>
      <c r="D30" s="280" t="s">
        <v>71</v>
      </c>
      <c r="E30" s="280"/>
      <c r="F30" s="280"/>
      <c r="G30" s="280" t="s">
        <v>72</v>
      </c>
      <c r="H30" s="280"/>
      <c r="I30" s="280"/>
    </row>
    <row r="31" spans="2:9" ht="30" customHeight="1">
      <c r="B31" s="292" t="s">
        <v>73</v>
      </c>
      <c r="C31" s="292"/>
      <c r="D31" s="293">
        <v>1</v>
      </c>
      <c r="E31" s="294"/>
      <c r="F31" s="20" t="s">
        <v>74</v>
      </c>
      <c r="G31" s="293">
        <v>1</v>
      </c>
      <c r="H31" s="294"/>
      <c r="I31" s="20" t="s">
        <v>74</v>
      </c>
    </row>
    <row r="32" spans="2:9" ht="30" customHeight="1">
      <c r="B32" s="283" t="s">
        <v>75</v>
      </c>
      <c r="C32" s="284"/>
      <c r="D32" s="285"/>
      <c r="E32" s="286"/>
      <c r="F32" s="21" t="s">
        <v>74</v>
      </c>
      <c r="G32" s="285"/>
      <c r="H32" s="286"/>
      <c r="I32" s="21" t="s">
        <v>74</v>
      </c>
    </row>
    <row r="33" spans="2:9" ht="30" customHeight="1">
      <c r="B33" s="287" t="s">
        <v>76</v>
      </c>
      <c r="C33" s="288"/>
      <c r="D33" s="289"/>
      <c r="E33" s="290"/>
      <c r="F33" s="22" t="s">
        <v>74</v>
      </c>
      <c r="G33" s="291"/>
      <c r="H33" s="290"/>
      <c r="I33" s="22" t="s">
        <v>74</v>
      </c>
    </row>
    <row r="34" spans="2:9" ht="30" customHeight="1">
      <c r="B34" s="269" t="s">
        <v>77</v>
      </c>
      <c r="C34" s="270"/>
      <c r="D34" s="271"/>
      <c r="E34" s="272"/>
      <c r="F34" s="23" t="s">
        <v>74</v>
      </c>
      <c r="G34" s="271"/>
      <c r="H34" s="272"/>
      <c r="I34" s="23" t="s">
        <v>74</v>
      </c>
    </row>
    <row r="35" spans="2:9" ht="30" customHeight="1">
      <c r="B35" s="274" t="s">
        <v>93</v>
      </c>
      <c r="C35" s="275"/>
      <c r="D35" s="276"/>
      <c r="E35" s="277"/>
      <c r="F35" s="19" t="s">
        <v>74</v>
      </c>
      <c r="G35" s="278">
        <v>1</v>
      </c>
      <c r="H35" s="279"/>
      <c r="I35" s="19" t="s">
        <v>74</v>
      </c>
    </row>
    <row r="36" spans="2:9" ht="23.25" customHeight="1">
      <c r="B36" s="280" t="s">
        <v>79</v>
      </c>
      <c r="C36" s="281"/>
      <c r="D36" s="281"/>
      <c r="E36" s="281"/>
      <c r="F36" s="281"/>
      <c r="G36" s="281"/>
      <c r="H36" s="281"/>
      <c r="I36" s="281"/>
    </row>
    <row r="37" spans="2:9" ht="23.25" customHeight="1">
      <c r="B37" s="280"/>
      <c r="C37" s="271"/>
      <c r="D37" s="272"/>
      <c r="E37" s="272"/>
      <c r="F37" s="272"/>
      <c r="G37" s="272"/>
      <c r="H37" s="272"/>
      <c r="I37" s="282"/>
    </row>
    <row r="38" spans="3:8" ht="13.5">
      <c r="C38" s="273" t="s">
        <v>80</v>
      </c>
      <c r="D38" s="273"/>
      <c r="E38" s="273"/>
      <c r="F38" s="273"/>
      <c r="G38" s="273"/>
      <c r="H38" s="273"/>
    </row>
    <row r="39" ht="9.75" customHeight="1"/>
  </sheetData>
  <sheetProtection/>
  <mergeCells count="48">
    <mergeCell ref="B5:C5"/>
    <mergeCell ref="C6:H6"/>
    <mergeCell ref="B8:I8"/>
    <mergeCell ref="B11:C15"/>
    <mergeCell ref="E11:I11"/>
    <mergeCell ref="E12:I12"/>
    <mergeCell ref="E13:I13"/>
    <mergeCell ref="E14:I14"/>
    <mergeCell ref="E15:I15"/>
    <mergeCell ref="B16:C21"/>
    <mergeCell ref="E16:I16"/>
    <mergeCell ref="E17:I17"/>
    <mergeCell ref="E18:I18"/>
    <mergeCell ref="E19:I19"/>
    <mergeCell ref="E20:I20"/>
    <mergeCell ref="E21:I21"/>
    <mergeCell ref="D24:I24"/>
    <mergeCell ref="B25:C25"/>
    <mergeCell ref="D25:I25"/>
    <mergeCell ref="B27:C27"/>
    <mergeCell ref="D27:I27"/>
    <mergeCell ref="B26:C26"/>
    <mergeCell ref="D26:I26"/>
    <mergeCell ref="B24:C24"/>
    <mergeCell ref="B31:C31"/>
    <mergeCell ref="D31:E31"/>
    <mergeCell ref="G31:H31"/>
    <mergeCell ref="B28:I28"/>
    <mergeCell ref="B29:C30"/>
    <mergeCell ref="D29:I29"/>
    <mergeCell ref="D30:F30"/>
    <mergeCell ref="G30:I30"/>
    <mergeCell ref="B32:C32"/>
    <mergeCell ref="D32:E32"/>
    <mergeCell ref="G32:H32"/>
    <mergeCell ref="B33:C33"/>
    <mergeCell ref="D33:E33"/>
    <mergeCell ref="G33:H33"/>
    <mergeCell ref="B34:C34"/>
    <mergeCell ref="D34:E34"/>
    <mergeCell ref="G34:H34"/>
    <mergeCell ref="C38:H38"/>
    <mergeCell ref="B35:C35"/>
    <mergeCell ref="D35:E35"/>
    <mergeCell ref="G35:H35"/>
    <mergeCell ref="B36:B37"/>
    <mergeCell ref="C36:I36"/>
    <mergeCell ref="C37:I37"/>
  </mergeCells>
  <dataValidations count="3">
    <dataValidation type="list" allowBlank="1" showInputMessage="1" showErrorMessage="1" sqref="D25:I25">
      <formula1>"（選択して下さい）,希望する,希望しない"</formula1>
    </dataValidation>
    <dataValidation type="list" allowBlank="1" showInputMessage="1" showErrorMessage="1" sqref="B5:C5">
      <formula1>"（選択して下さい）,北海道電力株式会社,東北電力株式会社,東京電力株式会社,中部電力株式会社,北陸電力株式会社,関西電力株式会社,中国電力株式会社,四国電力株式会社,九州電力株式会社,沖縄電力株式会社"</formula1>
    </dataValidation>
    <dataValidation type="list" allowBlank="1" showInputMessage="1" showErrorMessage="1" sqref="D26:I27">
      <formula1>"（選択して下さい）,有り,無し,従来どおり"</formula1>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00B050"/>
  </sheetPr>
  <dimension ref="B1:AV42"/>
  <sheetViews>
    <sheetView zoomScale="70" zoomScaleNormal="70" zoomScalePageLayoutView="0" workbookViewId="0" topLeftCell="A1">
      <selection activeCell="BH26" sqref="BH26"/>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61" width="2.125" style="1" customWidth="1"/>
    <col min="62" max="16384" width="9.00390625" style="1" customWidth="1"/>
  </cols>
  <sheetData>
    <row r="1" spans="2:48" ht="18" customHeight="1">
      <c r="B1" s="140" t="s">
        <v>25</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row>
    <row r="2" spans="45:48" ht="9.75" customHeight="1">
      <c r="AS2" s="3"/>
      <c r="AT2" s="3"/>
      <c r="AU2" s="3"/>
      <c r="AV2" s="2"/>
    </row>
    <row r="3" spans="2:48" ht="15.75" customHeight="1">
      <c r="B3" s="465" t="s">
        <v>111</v>
      </c>
      <c r="C3" s="466"/>
      <c r="D3" s="466"/>
      <c r="E3" s="466"/>
      <c r="F3" s="466"/>
      <c r="G3" s="466"/>
      <c r="H3" s="466"/>
      <c r="I3" s="466"/>
      <c r="J3" s="466"/>
      <c r="K3" s="466"/>
      <c r="L3" s="466"/>
      <c r="M3" s="466"/>
      <c r="N3" s="467"/>
      <c r="O3" s="438" t="s">
        <v>94</v>
      </c>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40"/>
    </row>
    <row r="4" spans="2:48" ht="15.75" customHeight="1">
      <c r="B4" s="468"/>
      <c r="C4" s="469"/>
      <c r="D4" s="469"/>
      <c r="E4" s="469"/>
      <c r="F4" s="469"/>
      <c r="G4" s="469"/>
      <c r="H4" s="469"/>
      <c r="I4" s="469"/>
      <c r="J4" s="469"/>
      <c r="K4" s="469"/>
      <c r="L4" s="469"/>
      <c r="M4" s="469"/>
      <c r="N4" s="470"/>
      <c r="O4" s="441"/>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c r="AT4" s="442"/>
      <c r="AU4" s="442"/>
      <c r="AV4" s="443"/>
    </row>
    <row r="5" spans="2:48" ht="23.25" customHeight="1">
      <c r="B5" s="471" t="s">
        <v>23</v>
      </c>
      <c r="C5" s="472"/>
      <c r="D5" s="472"/>
      <c r="E5" s="472"/>
      <c r="F5" s="472"/>
      <c r="G5" s="472"/>
      <c r="H5" s="472"/>
      <c r="I5" s="472"/>
      <c r="J5" s="472"/>
      <c r="K5" s="472"/>
      <c r="L5" s="472"/>
      <c r="M5" s="472"/>
      <c r="N5" s="473"/>
      <c r="O5" s="7">
        <v>0</v>
      </c>
      <c r="P5" s="8">
        <v>0</v>
      </c>
      <c r="Q5" s="8">
        <v>1</v>
      </c>
      <c r="R5" s="8">
        <v>2</v>
      </c>
      <c r="S5" s="8">
        <v>3</v>
      </c>
      <c r="T5" s="8">
        <v>1</v>
      </c>
      <c r="U5" s="8">
        <v>1</v>
      </c>
      <c r="V5" s="8">
        <v>1</v>
      </c>
      <c r="W5" s="8">
        <v>1</v>
      </c>
      <c r="X5" s="8">
        <v>2</v>
      </c>
      <c r="Y5" s="8">
        <v>2</v>
      </c>
      <c r="Z5" s="8">
        <v>2</v>
      </c>
      <c r="AA5" s="8">
        <v>2</v>
      </c>
      <c r="AB5" s="8">
        <v>8</v>
      </c>
      <c r="AC5" s="8">
        <v>0</v>
      </c>
      <c r="AD5" s="8">
        <v>1</v>
      </c>
      <c r="AE5" s="8"/>
      <c r="AF5" s="8"/>
      <c r="AG5" s="8"/>
      <c r="AH5" s="8"/>
      <c r="AI5" s="8"/>
      <c r="AJ5" s="8"/>
      <c r="AK5" s="8"/>
      <c r="AL5" s="8"/>
      <c r="AM5" s="8"/>
      <c r="AN5" s="8"/>
      <c r="AO5" s="8"/>
      <c r="AP5" s="8"/>
      <c r="AQ5" s="8"/>
      <c r="AR5" s="8"/>
      <c r="AS5" s="8"/>
      <c r="AT5" s="8"/>
      <c r="AU5" s="8"/>
      <c r="AV5" s="9"/>
    </row>
    <row r="6" spans="2:48" ht="18" customHeight="1">
      <c r="B6" s="335" t="s">
        <v>26</v>
      </c>
      <c r="C6" s="336"/>
      <c r="D6" s="336"/>
      <c r="E6" s="336"/>
      <c r="F6" s="336"/>
      <c r="G6" s="336"/>
      <c r="H6" s="336"/>
      <c r="I6" s="336"/>
      <c r="J6" s="336"/>
      <c r="K6" s="336"/>
      <c r="L6" s="336"/>
      <c r="M6" s="336"/>
      <c r="N6" s="337"/>
      <c r="O6" s="438" t="s">
        <v>95</v>
      </c>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40"/>
    </row>
    <row r="7" spans="2:48" ht="18" customHeight="1">
      <c r="B7" s="338"/>
      <c r="C7" s="339"/>
      <c r="D7" s="339"/>
      <c r="E7" s="339"/>
      <c r="F7" s="339"/>
      <c r="G7" s="339"/>
      <c r="H7" s="339"/>
      <c r="I7" s="339"/>
      <c r="J7" s="339"/>
      <c r="K7" s="339"/>
      <c r="L7" s="339"/>
      <c r="M7" s="339"/>
      <c r="N7" s="340"/>
      <c r="O7" s="441"/>
      <c r="P7" s="442"/>
      <c r="Q7" s="442"/>
      <c r="R7" s="442"/>
      <c r="S7" s="442"/>
      <c r="T7" s="442"/>
      <c r="U7" s="442"/>
      <c r="V7" s="442"/>
      <c r="W7" s="442"/>
      <c r="X7" s="442"/>
      <c r="Y7" s="442"/>
      <c r="Z7" s="442"/>
      <c r="AA7" s="442"/>
      <c r="AB7" s="442"/>
      <c r="AC7" s="442"/>
      <c r="AD7" s="442"/>
      <c r="AE7" s="442"/>
      <c r="AF7" s="442"/>
      <c r="AG7" s="442"/>
      <c r="AH7" s="442"/>
      <c r="AI7" s="442"/>
      <c r="AJ7" s="442"/>
      <c r="AK7" s="442"/>
      <c r="AL7" s="442"/>
      <c r="AM7" s="442"/>
      <c r="AN7" s="442"/>
      <c r="AO7" s="442"/>
      <c r="AP7" s="442"/>
      <c r="AQ7" s="442"/>
      <c r="AR7" s="442"/>
      <c r="AS7" s="442"/>
      <c r="AT7" s="442"/>
      <c r="AU7" s="442"/>
      <c r="AV7" s="443"/>
    </row>
    <row r="8" spans="2:48" ht="17.25" customHeight="1">
      <c r="B8" s="335" t="s">
        <v>24</v>
      </c>
      <c r="C8" s="336"/>
      <c r="D8" s="336"/>
      <c r="E8" s="336"/>
      <c r="F8" s="336"/>
      <c r="G8" s="336"/>
      <c r="H8" s="336"/>
      <c r="I8" s="336"/>
      <c r="J8" s="336"/>
      <c r="K8" s="336"/>
      <c r="L8" s="336"/>
      <c r="M8" s="336"/>
      <c r="N8" s="337"/>
      <c r="O8" s="459" t="s">
        <v>96</v>
      </c>
      <c r="P8" s="460"/>
      <c r="Q8" s="460"/>
      <c r="R8" s="460"/>
      <c r="S8" s="460"/>
      <c r="T8" s="460"/>
      <c r="U8" s="460"/>
      <c r="V8" s="460"/>
      <c r="W8" s="460"/>
      <c r="X8" s="460"/>
      <c r="Y8" s="460"/>
      <c r="Z8" s="460"/>
      <c r="AA8" s="460"/>
      <c r="AB8" s="460"/>
      <c r="AC8" s="460"/>
      <c r="AD8" s="460"/>
      <c r="AE8" s="460"/>
      <c r="AF8" s="460"/>
      <c r="AG8" s="460"/>
      <c r="AH8" s="460"/>
      <c r="AI8" s="460"/>
      <c r="AJ8" s="460"/>
      <c r="AK8" s="460"/>
      <c r="AL8" s="460"/>
      <c r="AM8" s="460"/>
      <c r="AN8" s="460"/>
      <c r="AO8" s="460"/>
      <c r="AP8" s="460"/>
      <c r="AQ8" s="460"/>
      <c r="AR8" s="460"/>
      <c r="AS8" s="460"/>
      <c r="AT8" s="460"/>
      <c r="AU8" s="460"/>
      <c r="AV8" s="461"/>
    </row>
    <row r="9" spans="2:48" ht="17.25" customHeight="1">
      <c r="B9" s="338"/>
      <c r="C9" s="339"/>
      <c r="D9" s="339"/>
      <c r="E9" s="339"/>
      <c r="F9" s="339"/>
      <c r="G9" s="339"/>
      <c r="H9" s="339"/>
      <c r="I9" s="339"/>
      <c r="J9" s="339"/>
      <c r="K9" s="339"/>
      <c r="L9" s="339"/>
      <c r="M9" s="339"/>
      <c r="N9" s="340"/>
      <c r="O9" s="462"/>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c r="AU9" s="463"/>
      <c r="AV9" s="464"/>
    </row>
    <row r="10" spans="2:48" ht="15.75" customHeight="1">
      <c r="B10" s="351" t="s">
        <v>112</v>
      </c>
      <c r="C10" s="336"/>
      <c r="D10" s="336"/>
      <c r="E10" s="336"/>
      <c r="F10" s="336"/>
      <c r="G10" s="336"/>
      <c r="H10" s="336"/>
      <c r="I10" s="336"/>
      <c r="J10" s="336"/>
      <c r="K10" s="336"/>
      <c r="L10" s="336"/>
      <c r="M10" s="336"/>
      <c r="N10" s="337"/>
      <c r="O10" s="438" t="s">
        <v>36</v>
      </c>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439"/>
      <c r="AR10" s="439"/>
      <c r="AS10" s="439"/>
      <c r="AT10" s="439"/>
      <c r="AU10" s="439"/>
      <c r="AV10" s="440"/>
    </row>
    <row r="11" spans="2:48" ht="15.75" customHeight="1">
      <c r="B11" s="338"/>
      <c r="C11" s="339"/>
      <c r="D11" s="339"/>
      <c r="E11" s="339"/>
      <c r="F11" s="339"/>
      <c r="G11" s="339"/>
      <c r="H11" s="339"/>
      <c r="I11" s="339"/>
      <c r="J11" s="339"/>
      <c r="K11" s="339"/>
      <c r="L11" s="339"/>
      <c r="M11" s="339"/>
      <c r="N11" s="340"/>
      <c r="O11" s="441"/>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3"/>
    </row>
    <row r="12" spans="2:48" ht="18" customHeight="1">
      <c r="B12" s="447" t="s">
        <v>115</v>
      </c>
      <c r="C12" s="448"/>
      <c r="D12" s="448"/>
      <c r="E12" s="448"/>
      <c r="F12" s="448"/>
      <c r="G12" s="448"/>
      <c r="H12" s="448"/>
      <c r="I12" s="448"/>
      <c r="J12" s="448"/>
      <c r="K12" s="448"/>
      <c r="L12" s="448"/>
      <c r="M12" s="448"/>
      <c r="N12" s="449"/>
      <c r="O12" s="453" t="s">
        <v>37</v>
      </c>
      <c r="P12" s="454"/>
      <c r="Q12" s="454"/>
      <c r="R12" s="454"/>
      <c r="S12" s="454"/>
      <c r="T12" s="454"/>
      <c r="U12" s="454"/>
      <c r="V12" s="454"/>
      <c r="W12" s="454"/>
      <c r="X12" s="454"/>
      <c r="Y12" s="454"/>
      <c r="Z12" s="454"/>
      <c r="AA12" s="454"/>
      <c r="AB12" s="454"/>
      <c r="AC12" s="454"/>
      <c r="AD12" s="454"/>
      <c r="AE12" s="454"/>
      <c r="AF12" s="454"/>
      <c r="AG12" s="454"/>
      <c r="AH12" s="454"/>
      <c r="AI12" s="454"/>
      <c r="AJ12" s="454"/>
      <c r="AK12" s="454"/>
      <c r="AL12" s="454"/>
      <c r="AM12" s="454"/>
      <c r="AN12" s="454"/>
      <c r="AO12" s="454"/>
      <c r="AP12" s="454"/>
      <c r="AQ12" s="454"/>
      <c r="AR12" s="454"/>
      <c r="AS12" s="454"/>
      <c r="AT12" s="454"/>
      <c r="AU12" s="454"/>
      <c r="AV12" s="455"/>
    </row>
    <row r="13" spans="2:48" ht="18" customHeight="1">
      <c r="B13" s="450"/>
      <c r="C13" s="451"/>
      <c r="D13" s="451"/>
      <c r="E13" s="451"/>
      <c r="F13" s="451"/>
      <c r="G13" s="451"/>
      <c r="H13" s="451"/>
      <c r="I13" s="451"/>
      <c r="J13" s="451"/>
      <c r="K13" s="451"/>
      <c r="L13" s="451"/>
      <c r="M13" s="451"/>
      <c r="N13" s="452"/>
      <c r="O13" s="456"/>
      <c r="P13" s="457"/>
      <c r="Q13" s="457"/>
      <c r="R13" s="457"/>
      <c r="S13" s="457"/>
      <c r="T13" s="457"/>
      <c r="U13" s="457"/>
      <c r="V13" s="457"/>
      <c r="W13" s="457"/>
      <c r="X13" s="457"/>
      <c r="Y13" s="457"/>
      <c r="Z13" s="457"/>
      <c r="AA13" s="457"/>
      <c r="AB13" s="457"/>
      <c r="AC13" s="457"/>
      <c r="AD13" s="457"/>
      <c r="AE13" s="457"/>
      <c r="AF13" s="457"/>
      <c r="AG13" s="457"/>
      <c r="AH13" s="457"/>
      <c r="AI13" s="457"/>
      <c r="AJ13" s="457"/>
      <c r="AK13" s="457"/>
      <c r="AL13" s="457"/>
      <c r="AM13" s="457"/>
      <c r="AN13" s="457"/>
      <c r="AO13" s="457"/>
      <c r="AP13" s="457"/>
      <c r="AQ13" s="457"/>
      <c r="AR13" s="457"/>
      <c r="AS13" s="457"/>
      <c r="AT13" s="457"/>
      <c r="AU13" s="457"/>
      <c r="AV13" s="458"/>
    </row>
    <row r="14" spans="2:48" ht="24.75" customHeight="1">
      <c r="B14" s="335" t="s">
        <v>9</v>
      </c>
      <c r="C14" s="336"/>
      <c r="D14" s="336"/>
      <c r="E14" s="336"/>
      <c r="F14" s="336"/>
      <c r="G14" s="444"/>
      <c r="H14" s="415" t="s">
        <v>4</v>
      </c>
      <c r="I14" s="416"/>
      <c r="J14" s="416"/>
      <c r="K14" s="416"/>
      <c r="L14" s="416"/>
      <c r="M14" s="416"/>
      <c r="N14" s="417"/>
      <c r="O14" s="366" t="s">
        <v>12</v>
      </c>
      <c r="P14" s="367"/>
      <c r="Q14" s="367"/>
      <c r="R14" s="367"/>
      <c r="S14" s="432" t="s">
        <v>38</v>
      </c>
      <c r="T14" s="432"/>
      <c r="U14" s="432"/>
      <c r="V14" s="432"/>
      <c r="W14" s="432"/>
      <c r="X14" s="432"/>
      <c r="Y14" s="432"/>
      <c r="Z14" s="432"/>
      <c r="AA14" s="432"/>
      <c r="AB14" s="430"/>
      <c r="AC14" s="430"/>
      <c r="AD14" s="430"/>
      <c r="AE14" s="431"/>
      <c r="AF14" s="366" t="s">
        <v>13</v>
      </c>
      <c r="AG14" s="367"/>
      <c r="AH14" s="367"/>
      <c r="AI14" s="367"/>
      <c r="AJ14" s="432" t="s">
        <v>38</v>
      </c>
      <c r="AK14" s="432"/>
      <c r="AL14" s="432"/>
      <c r="AM14" s="432"/>
      <c r="AN14" s="432"/>
      <c r="AO14" s="432"/>
      <c r="AP14" s="432"/>
      <c r="AQ14" s="432"/>
      <c r="AR14" s="432"/>
      <c r="AS14" s="430"/>
      <c r="AT14" s="430"/>
      <c r="AU14" s="430"/>
      <c r="AV14" s="431"/>
    </row>
    <row r="15" spans="2:48" ht="24.75" customHeight="1">
      <c r="B15" s="352"/>
      <c r="C15" s="353"/>
      <c r="D15" s="353"/>
      <c r="E15" s="353"/>
      <c r="F15" s="353"/>
      <c r="G15" s="445"/>
      <c r="H15" s="412" t="s">
        <v>5</v>
      </c>
      <c r="I15" s="413"/>
      <c r="J15" s="413"/>
      <c r="K15" s="413"/>
      <c r="L15" s="413"/>
      <c r="M15" s="413"/>
      <c r="N15" s="414"/>
      <c r="O15" s="399" t="s">
        <v>12</v>
      </c>
      <c r="P15" s="400"/>
      <c r="Q15" s="400"/>
      <c r="R15" s="400"/>
      <c r="S15" s="411">
        <v>8400</v>
      </c>
      <c r="T15" s="411"/>
      <c r="U15" s="411"/>
      <c r="V15" s="411"/>
      <c r="W15" s="411"/>
      <c r="X15" s="411"/>
      <c r="Y15" s="411"/>
      <c r="Z15" s="411"/>
      <c r="AA15" s="411"/>
      <c r="AB15" s="402" t="s">
        <v>97</v>
      </c>
      <c r="AC15" s="402"/>
      <c r="AD15" s="402"/>
      <c r="AE15" s="403"/>
      <c r="AF15" s="399" t="s">
        <v>13</v>
      </c>
      <c r="AG15" s="400"/>
      <c r="AH15" s="400"/>
      <c r="AI15" s="400"/>
      <c r="AJ15" s="411">
        <v>8600</v>
      </c>
      <c r="AK15" s="411"/>
      <c r="AL15" s="411"/>
      <c r="AM15" s="411"/>
      <c r="AN15" s="411"/>
      <c r="AO15" s="411"/>
      <c r="AP15" s="411"/>
      <c r="AQ15" s="411"/>
      <c r="AR15" s="411"/>
      <c r="AS15" s="402" t="s">
        <v>98</v>
      </c>
      <c r="AT15" s="402"/>
      <c r="AU15" s="402"/>
      <c r="AV15" s="403"/>
    </row>
    <row r="16" spans="2:48" ht="24.75" customHeight="1">
      <c r="B16" s="352"/>
      <c r="C16" s="353"/>
      <c r="D16" s="353"/>
      <c r="E16" s="353"/>
      <c r="F16" s="353"/>
      <c r="G16" s="445"/>
      <c r="H16" s="433" t="s">
        <v>19</v>
      </c>
      <c r="I16" s="434"/>
      <c r="J16" s="434"/>
      <c r="K16" s="434"/>
      <c r="L16" s="434"/>
      <c r="M16" s="434"/>
      <c r="N16" s="435"/>
      <c r="O16" s="419" t="s">
        <v>12</v>
      </c>
      <c r="P16" s="420"/>
      <c r="Q16" s="420"/>
      <c r="R16" s="420"/>
      <c r="S16" s="436" t="s">
        <v>99</v>
      </c>
      <c r="T16" s="437"/>
      <c r="U16" s="437"/>
      <c r="V16" s="437"/>
      <c r="W16" s="437"/>
      <c r="X16" s="437"/>
      <c r="Y16" s="437"/>
      <c r="Z16" s="437"/>
      <c r="AA16" s="437"/>
      <c r="AB16" s="402" t="s">
        <v>98</v>
      </c>
      <c r="AC16" s="402"/>
      <c r="AD16" s="402"/>
      <c r="AE16" s="403"/>
      <c r="AF16" s="419" t="s">
        <v>13</v>
      </c>
      <c r="AG16" s="420"/>
      <c r="AH16" s="420"/>
      <c r="AI16" s="420"/>
      <c r="AJ16" s="436" t="s">
        <v>99</v>
      </c>
      <c r="AK16" s="437"/>
      <c r="AL16" s="437"/>
      <c r="AM16" s="437"/>
      <c r="AN16" s="437"/>
      <c r="AO16" s="437"/>
      <c r="AP16" s="437"/>
      <c r="AQ16" s="437"/>
      <c r="AR16" s="437"/>
      <c r="AS16" s="402" t="s">
        <v>98</v>
      </c>
      <c r="AT16" s="402"/>
      <c r="AU16" s="402"/>
      <c r="AV16" s="403"/>
    </row>
    <row r="17" spans="2:48" ht="24.75" customHeight="1">
      <c r="B17" s="352"/>
      <c r="C17" s="353"/>
      <c r="D17" s="353"/>
      <c r="E17" s="353"/>
      <c r="F17" s="353"/>
      <c r="G17" s="445"/>
      <c r="H17" s="427" t="s">
        <v>6</v>
      </c>
      <c r="I17" s="428"/>
      <c r="J17" s="428"/>
      <c r="K17" s="428"/>
      <c r="L17" s="428"/>
      <c r="M17" s="428"/>
      <c r="N17" s="429"/>
      <c r="O17" s="419" t="s">
        <v>12</v>
      </c>
      <c r="P17" s="420"/>
      <c r="Q17" s="420"/>
      <c r="R17" s="420"/>
      <c r="S17" s="418" t="s">
        <v>39</v>
      </c>
      <c r="T17" s="418"/>
      <c r="U17" s="418"/>
      <c r="V17" s="418"/>
      <c r="W17" s="418"/>
      <c r="X17" s="418"/>
      <c r="Y17" s="418"/>
      <c r="Z17" s="418"/>
      <c r="AA17" s="418"/>
      <c r="AB17" s="425"/>
      <c r="AC17" s="425"/>
      <c r="AD17" s="425"/>
      <c r="AE17" s="426"/>
      <c r="AF17" s="419" t="s">
        <v>13</v>
      </c>
      <c r="AG17" s="420"/>
      <c r="AH17" s="420"/>
      <c r="AI17" s="420"/>
      <c r="AJ17" s="418" t="s">
        <v>39</v>
      </c>
      <c r="AK17" s="418"/>
      <c r="AL17" s="418"/>
      <c r="AM17" s="418"/>
      <c r="AN17" s="418"/>
      <c r="AO17" s="418"/>
      <c r="AP17" s="418"/>
      <c r="AQ17" s="418"/>
      <c r="AR17" s="418"/>
      <c r="AS17" s="425"/>
      <c r="AT17" s="425"/>
      <c r="AU17" s="425"/>
      <c r="AV17" s="426"/>
    </row>
    <row r="18" spans="2:48" ht="24.75" customHeight="1">
      <c r="B18" s="352"/>
      <c r="C18" s="353"/>
      <c r="D18" s="353"/>
      <c r="E18" s="353"/>
      <c r="F18" s="353"/>
      <c r="G18" s="445"/>
      <c r="H18" s="427" t="s">
        <v>113</v>
      </c>
      <c r="I18" s="428"/>
      <c r="J18" s="428"/>
      <c r="K18" s="428"/>
      <c r="L18" s="428"/>
      <c r="M18" s="428"/>
      <c r="N18" s="429"/>
      <c r="O18" s="419" t="s">
        <v>12</v>
      </c>
      <c r="P18" s="420"/>
      <c r="Q18" s="420"/>
      <c r="R18" s="420"/>
      <c r="S18" s="418">
        <v>20000</v>
      </c>
      <c r="T18" s="418"/>
      <c r="U18" s="418"/>
      <c r="V18" s="418"/>
      <c r="W18" s="418"/>
      <c r="X18" s="418"/>
      <c r="Y18" s="418"/>
      <c r="Z18" s="418"/>
      <c r="AA18" s="418"/>
      <c r="AB18" s="421" t="s">
        <v>100</v>
      </c>
      <c r="AC18" s="421"/>
      <c r="AD18" s="421"/>
      <c r="AE18" s="422"/>
      <c r="AF18" s="419" t="s">
        <v>13</v>
      </c>
      <c r="AG18" s="420"/>
      <c r="AH18" s="420"/>
      <c r="AI18" s="420"/>
      <c r="AJ18" s="418">
        <v>20000</v>
      </c>
      <c r="AK18" s="418"/>
      <c r="AL18" s="418"/>
      <c r="AM18" s="418"/>
      <c r="AN18" s="418"/>
      <c r="AO18" s="418"/>
      <c r="AP18" s="418"/>
      <c r="AQ18" s="418"/>
      <c r="AR18" s="418"/>
      <c r="AS18" s="421" t="s">
        <v>100</v>
      </c>
      <c r="AT18" s="421"/>
      <c r="AU18" s="421"/>
      <c r="AV18" s="422"/>
    </row>
    <row r="19" spans="2:48" ht="24.75" customHeight="1">
      <c r="B19" s="338"/>
      <c r="C19" s="339"/>
      <c r="D19" s="339"/>
      <c r="E19" s="339"/>
      <c r="F19" s="339"/>
      <c r="G19" s="446"/>
      <c r="H19" s="389" t="s">
        <v>114</v>
      </c>
      <c r="I19" s="390"/>
      <c r="J19" s="390"/>
      <c r="K19" s="390"/>
      <c r="L19" s="390"/>
      <c r="M19" s="390"/>
      <c r="N19" s="391"/>
      <c r="O19" s="392" t="s">
        <v>12</v>
      </c>
      <c r="P19" s="393"/>
      <c r="Q19" s="393"/>
      <c r="R19" s="393"/>
      <c r="S19" s="410">
        <v>6000</v>
      </c>
      <c r="T19" s="410"/>
      <c r="U19" s="410"/>
      <c r="V19" s="410"/>
      <c r="W19" s="410"/>
      <c r="X19" s="410"/>
      <c r="Y19" s="410"/>
      <c r="Z19" s="410"/>
      <c r="AA19" s="410"/>
      <c r="AB19" s="405" t="s">
        <v>100</v>
      </c>
      <c r="AC19" s="405"/>
      <c r="AD19" s="405"/>
      <c r="AE19" s="406"/>
      <c r="AF19" s="392" t="s">
        <v>13</v>
      </c>
      <c r="AG19" s="393"/>
      <c r="AH19" s="393"/>
      <c r="AI19" s="393"/>
      <c r="AJ19" s="410">
        <v>6000</v>
      </c>
      <c r="AK19" s="410"/>
      <c r="AL19" s="410"/>
      <c r="AM19" s="410"/>
      <c r="AN19" s="410"/>
      <c r="AO19" s="410"/>
      <c r="AP19" s="410"/>
      <c r="AQ19" s="410"/>
      <c r="AR19" s="410"/>
      <c r="AS19" s="405" t="s">
        <v>100</v>
      </c>
      <c r="AT19" s="405"/>
      <c r="AU19" s="405"/>
      <c r="AV19" s="406"/>
    </row>
    <row r="20" spans="2:48" ht="24.75" customHeight="1">
      <c r="B20" s="335" t="s">
        <v>10</v>
      </c>
      <c r="C20" s="394"/>
      <c r="D20" s="394"/>
      <c r="E20" s="394"/>
      <c r="F20" s="394"/>
      <c r="G20" s="423"/>
      <c r="H20" s="415" t="s">
        <v>5</v>
      </c>
      <c r="I20" s="416"/>
      <c r="J20" s="416"/>
      <c r="K20" s="416"/>
      <c r="L20" s="416"/>
      <c r="M20" s="416"/>
      <c r="N20" s="417"/>
      <c r="O20" s="366" t="s">
        <v>12</v>
      </c>
      <c r="P20" s="367"/>
      <c r="Q20" s="367"/>
      <c r="R20" s="367"/>
      <c r="S20" s="368">
        <v>7700</v>
      </c>
      <c r="T20" s="368"/>
      <c r="U20" s="368"/>
      <c r="V20" s="368"/>
      <c r="W20" s="368"/>
      <c r="X20" s="368"/>
      <c r="Y20" s="368"/>
      <c r="Z20" s="368"/>
      <c r="AA20" s="368"/>
      <c r="AB20" s="408" t="s">
        <v>98</v>
      </c>
      <c r="AC20" s="408"/>
      <c r="AD20" s="408"/>
      <c r="AE20" s="409"/>
      <c r="AF20" s="366" t="s">
        <v>13</v>
      </c>
      <c r="AG20" s="367"/>
      <c r="AH20" s="367"/>
      <c r="AI20" s="367"/>
      <c r="AJ20" s="368">
        <v>7900</v>
      </c>
      <c r="AK20" s="368"/>
      <c r="AL20" s="368"/>
      <c r="AM20" s="368"/>
      <c r="AN20" s="368"/>
      <c r="AO20" s="368"/>
      <c r="AP20" s="368"/>
      <c r="AQ20" s="368"/>
      <c r="AR20" s="368"/>
      <c r="AS20" s="408" t="s">
        <v>98</v>
      </c>
      <c r="AT20" s="408"/>
      <c r="AU20" s="408"/>
      <c r="AV20" s="409"/>
    </row>
    <row r="21" spans="2:48" ht="24.75" customHeight="1">
      <c r="B21" s="395"/>
      <c r="C21" s="396"/>
      <c r="D21" s="396"/>
      <c r="E21" s="396"/>
      <c r="F21" s="396"/>
      <c r="G21" s="424"/>
      <c r="H21" s="412" t="s">
        <v>113</v>
      </c>
      <c r="I21" s="413"/>
      <c r="J21" s="413"/>
      <c r="K21" s="413"/>
      <c r="L21" s="413"/>
      <c r="M21" s="413"/>
      <c r="N21" s="414"/>
      <c r="O21" s="399" t="s">
        <v>12</v>
      </c>
      <c r="P21" s="400"/>
      <c r="Q21" s="400"/>
      <c r="R21" s="400"/>
      <c r="S21" s="411">
        <v>20000</v>
      </c>
      <c r="T21" s="411"/>
      <c r="U21" s="411"/>
      <c r="V21" s="411"/>
      <c r="W21" s="411"/>
      <c r="X21" s="411"/>
      <c r="Y21" s="411"/>
      <c r="Z21" s="411"/>
      <c r="AA21" s="411"/>
      <c r="AB21" s="402" t="s">
        <v>100</v>
      </c>
      <c r="AC21" s="402"/>
      <c r="AD21" s="402"/>
      <c r="AE21" s="403"/>
      <c r="AF21" s="399" t="s">
        <v>13</v>
      </c>
      <c r="AG21" s="400"/>
      <c r="AH21" s="400"/>
      <c r="AI21" s="400"/>
      <c r="AJ21" s="411">
        <v>20000</v>
      </c>
      <c r="AK21" s="411"/>
      <c r="AL21" s="411"/>
      <c r="AM21" s="411"/>
      <c r="AN21" s="411"/>
      <c r="AO21" s="411"/>
      <c r="AP21" s="411"/>
      <c r="AQ21" s="411"/>
      <c r="AR21" s="411"/>
      <c r="AS21" s="402" t="s">
        <v>100</v>
      </c>
      <c r="AT21" s="402"/>
      <c r="AU21" s="402"/>
      <c r="AV21" s="403"/>
    </row>
    <row r="22" spans="2:48" ht="24.75" customHeight="1">
      <c r="B22" s="395"/>
      <c r="C22" s="396"/>
      <c r="D22" s="396"/>
      <c r="E22" s="396"/>
      <c r="F22" s="396"/>
      <c r="G22" s="424"/>
      <c r="H22" s="389" t="s">
        <v>114</v>
      </c>
      <c r="I22" s="390"/>
      <c r="J22" s="390"/>
      <c r="K22" s="390"/>
      <c r="L22" s="390"/>
      <c r="M22" s="390"/>
      <c r="N22" s="391"/>
      <c r="O22" s="392" t="s">
        <v>12</v>
      </c>
      <c r="P22" s="393"/>
      <c r="Q22" s="393"/>
      <c r="R22" s="393"/>
      <c r="S22" s="410">
        <v>20000</v>
      </c>
      <c r="T22" s="410"/>
      <c r="U22" s="410"/>
      <c r="V22" s="410"/>
      <c r="W22" s="410"/>
      <c r="X22" s="410"/>
      <c r="Y22" s="410"/>
      <c r="Z22" s="410"/>
      <c r="AA22" s="410"/>
      <c r="AB22" s="405" t="s">
        <v>100</v>
      </c>
      <c r="AC22" s="405"/>
      <c r="AD22" s="405"/>
      <c r="AE22" s="406"/>
      <c r="AF22" s="392" t="s">
        <v>13</v>
      </c>
      <c r="AG22" s="393"/>
      <c r="AH22" s="393"/>
      <c r="AI22" s="393"/>
      <c r="AJ22" s="410">
        <v>20000</v>
      </c>
      <c r="AK22" s="410"/>
      <c r="AL22" s="410"/>
      <c r="AM22" s="410"/>
      <c r="AN22" s="410"/>
      <c r="AO22" s="410"/>
      <c r="AP22" s="410"/>
      <c r="AQ22" s="410"/>
      <c r="AR22" s="410"/>
      <c r="AS22" s="405" t="s">
        <v>100</v>
      </c>
      <c r="AT22" s="405"/>
      <c r="AU22" s="405"/>
      <c r="AV22" s="406"/>
    </row>
    <row r="23" spans="2:48" ht="24.75" customHeight="1">
      <c r="B23" s="335" t="s">
        <v>11</v>
      </c>
      <c r="C23" s="394"/>
      <c r="D23" s="394"/>
      <c r="E23" s="394"/>
      <c r="F23" s="394"/>
      <c r="G23" s="394"/>
      <c r="H23" s="415" t="s">
        <v>5</v>
      </c>
      <c r="I23" s="416"/>
      <c r="J23" s="416"/>
      <c r="K23" s="416"/>
      <c r="L23" s="416"/>
      <c r="M23" s="416"/>
      <c r="N23" s="417"/>
      <c r="O23" s="366" t="s">
        <v>12</v>
      </c>
      <c r="P23" s="367"/>
      <c r="Q23" s="367"/>
      <c r="R23" s="367"/>
      <c r="S23" s="407"/>
      <c r="T23" s="407"/>
      <c r="U23" s="407"/>
      <c r="V23" s="407"/>
      <c r="W23" s="407"/>
      <c r="X23" s="407"/>
      <c r="Y23" s="407"/>
      <c r="Z23" s="407"/>
      <c r="AA23" s="407"/>
      <c r="AB23" s="408" t="s">
        <v>98</v>
      </c>
      <c r="AC23" s="408"/>
      <c r="AD23" s="408"/>
      <c r="AE23" s="409"/>
      <c r="AF23" s="366" t="s">
        <v>13</v>
      </c>
      <c r="AG23" s="367"/>
      <c r="AH23" s="367"/>
      <c r="AI23" s="367"/>
      <c r="AJ23" s="407"/>
      <c r="AK23" s="407"/>
      <c r="AL23" s="407"/>
      <c r="AM23" s="407"/>
      <c r="AN23" s="407"/>
      <c r="AO23" s="407"/>
      <c r="AP23" s="407"/>
      <c r="AQ23" s="407"/>
      <c r="AR23" s="407"/>
      <c r="AS23" s="408" t="s">
        <v>98</v>
      </c>
      <c r="AT23" s="408"/>
      <c r="AU23" s="408"/>
      <c r="AV23" s="409"/>
    </row>
    <row r="24" spans="2:48" ht="24.75" customHeight="1">
      <c r="B24" s="395"/>
      <c r="C24" s="396"/>
      <c r="D24" s="396"/>
      <c r="E24" s="396"/>
      <c r="F24" s="396"/>
      <c r="G24" s="396"/>
      <c r="H24" s="412" t="s">
        <v>113</v>
      </c>
      <c r="I24" s="413"/>
      <c r="J24" s="413"/>
      <c r="K24" s="413"/>
      <c r="L24" s="413"/>
      <c r="M24" s="413"/>
      <c r="N24" s="414"/>
      <c r="O24" s="399" t="s">
        <v>12</v>
      </c>
      <c r="P24" s="400"/>
      <c r="Q24" s="400"/>
      <c r="R24" s="400"/>
      <c r="S24" s="401"/>
      <c r="T24" s="401"/>
      <c r="U24" s="401"/>
      <c r="V24" s="401"/>
      <c r="W24" s="401"/>
      <c r="X24" s="401"/>
      <c r="Y24" s="401"/>
      <c r="Z24" s="401"/>
      <c r="AA24" s="401"/>
      <c r="AB24" s="402" t="s">
        <v>100</v>
      </c>
      <c r="AC24" s="402"/>
      <c r="AD24" s="402"/>
      <c r="AE24" s="403"/>
      <c r="AF24" s="399" t="s">
        <v>13</v>
      </c>
      <c r="AG24" s="400"/>
      <c r="AH24" s="400"/>
      <c r="AI24" s="400"/>
      <c r="AJ24" s="401"/>
      <c r="AK24" s="401"/>
      <c r="AL24" s="401"/>
      <c r="AM24" s="401"/>
      <c r="AN24" s="401"/>
      <c r="AO24" s="401"/>
      <c r="AP24" s="401"/>
      <c r="AQ24" s="401"/>
      <c r="AR24" s="401"/>
      <c r="AS24" s="402" t="s">
        <v>100</v>
      </c>
      <c r="AT24" s="402"/>
      <c r="AU24" s="402"/>
      <c r="AV24" s="403"/>
    </row>
    <row r="25" spans="2:48" ht="24.75" customHeight="1">
      <c r="B25" s="397"/>
      <c r="C25" s="398"/>
      <c r="D25" s="398"/>
      <c r="E25" s="398"/>
      <c r="F25" s="398"/>
      <c r="G25" s="398"/>
      <c r="H25" s="389" t="s">
        <v>114</v>
      </c>
      <c r="I25" s="390"/>
      <c r="J25" s="390"/>
      <c r="K25" s="390"/>
      <c r="L25" s="390"/>
      <c r="M25" s="390"/>
      <c r="N25" s="391"/>
      <c r="O25" s="392" t="s">
        <v>12</v>
      </c>
      <c r="P25" s="393"/>
      <c r="Q25" s="393"/>
      <c r="R25" s="393"/>
      <c r="S25" s="404"/>
      <c r="T25" s="404"/>
      <c r="U25" s="404"/>
      <c r="V25" s="404"/>
      <c r="W25" s="404"/>
      <c r="X25" s="404"/>
      <c r="Y25" s="404"/>
      <c r="Z25" s="404"/>
      <c r="AA25" s="404"/>
      <c r="AB25" s="405" t="s">
        <v>100</v>
      </c>
      <c r="AC25" s="405"/>
      <c r="AD25" s="405"/>
      <c r="AE25" s="406"/>
      <c r="AF25" s="392" t="s">
        <v>13</v>
      </c>
      <c r="AG25" s="393"/>
      <c r="AH25" s="393"/>
      <c r="AI25" s="393"/>
      <c r="AJ25" s="404"/>
      <c r="AK25" s="404"/>
      <c r="AL25" s="404"/>
      <c r="AM25" s="404"/>
      <c r="AN25" s="404"/>
      <c r="AO25" s="404"/>
      <c r="AP25" s="404"/>
      <c r="AQ25" s="404"/>
      <c r="AR25" s="404"/>
      <c r="AS25" s="405" t="s">
        <v>100</v>
      </c>
      <c r="AT25" s="405"/>
      <c r="AU25" s="405"/>
      <c r="AV25" s="406"/>
    </row>
    <row r="26" spans="2:48" ht="24.75" customHeight="1">
      <c r="B26" s="380" t="s">
        <v>7</v>
      </c>
      <c r="C26" s="381"/>
      <c r="D26" s="381"/>
      <c r="E26" s="381"/>
      <c r="F26" s="381"/>
      <c r="G26" s="381"/>
      <c r="H26" s="381"/>
      <c r="I26" s="381"/>
      <c r="J26" s="381"/>
      <c r="K26" s="381"/>
      <c r="L26" s="381"/>
      <c r="M26" s="381"/>
      <c r="N26" s="382"/>
      <c r="O26" s="383" t="s">
        <v>12</v>
      </c>
      <c r="P26" s="384"/>
      <c r="Q26" s="384"/>
      <c r="R26" s="384"/>
      <c r="S26" s="388"/>
      <c r="T26" s="388"/>
      <c r="U26" s="388"/>
      <c r="V26" s="388"/>
      <c r="W26" s="388"/>
      <c r="X26" s="388"/>
      <c r="Y26" s="388"/>
      <c r="Z26" s="388"/>
      <c r="AA26" s="388"/>
      <c r="AB26" s="386" t="s">
        <v>98</v>
      </c>
      <c r="AC26" s="386"/>
      <c r="AD26" s="386"/>
      <c r="AE26" s="387"/>
      <c r="AF26" s="383" t="s">
        <v>13</v>
      </c>
      <c r="AG26" s="384"/>
      <c r="AH26" s="384"/>
      <c r="AI26" s="384"/>
      <c r="AJ26" s="388"/>
      <c r="AK26" s="388"/>
      <c r="AL26" s="388"/>
      <c r="AM26" s="388"/>
      <c r="AN26" s="388"/>
      <c r="AO26" s="388"/>
      <c r="AP26" s="388"/>
      <c r="AQ26" s="388"/>
      <c r="AR26" s="388"/>
      <c r="AS26" s="386" t="s">
        <v>98</v>
      </c>
      <c r="AT26" s="386"/>
      <c r="AU26" s="386"/>
      <c r="AV26" s="387"/>
    </row>
    <row r="27" spans="2:48" ht="24.75" customHeight="1">
      <c r="B27" s="380" t="s">
        <v>14</v>
      </c>
      <c r="C27" s="381"/>
      <c r="D27" s="381"/>
      <c r="E27" s="381"/>
      <c r="F27" s="381"/>
      <c r="G27" s="381"/>
      <c r="H27" s="381"/>
      <c r="I27" s="381"/>
      <c r="J27" s="381"/>
      <c r="K27" s="381"/>
      <c r="L27" s="381"/>
      <c r="M27" s="381"/>
      <c r="N27" s="382"/>
      <c r="O27" s="383" t="s">
        <v>12</v>
      </c>
      <c r="P27" s="384"/>
      <c r="Q27" s="384"/>
      <c r="R27" s="384"/>
      <c r="S27" s="388"/>
      <c r="T27" s="388"/>
      <c r="U27" s="388"/>
      <c r="V27" s="388"/>
      <c r="W27" s="388"/>
      <c r="X27" s="388"/>
      <c r="Y27" s="388"/>
      <c r="Z27" s="388"/>
      <c r="AA27" s="388"/>
      <c r="AB27" s="386" t="s">
        <v>101</v>
      </c>
      <c r="AC27" s="386"/>
      <c r="AD27" s="386"/>
      <c r="AE27" s="387"/>
      <c r="AF27" s="383" t="s">
        <v>13</v>
      </c>
      <c r="AG27" s="384"/>
      <c r="AH27" s="384"/>
      <c r="AI27" s="384"/>
      <c r="AJ27" s="388"/>
      <c r="AK27" s="388"/>
      <c r="AL27" s="388"/>
      <c r="AM27" s="388"/>
      <c r="AN27" s="388"/>
      <c r="AO27" s="388"/>
      <c r="AP27" s="388"/>
      <c r="AQ27" s="388"/>
      <c r="AR27" s="388"/>
      <c r="AS27" s="386" t="s">
        <v>102</v>
      </c>
      <c r="AT27" s="386"/>
      <c r="AU27" s="386"/>
      <c r="AV27" s="387"/>
    </row>
    <row r="28" spans="2:48" ht="24.75" customHeight="1">
      <c r="B28" s="380" t="s">
        <v>15</v>
      </c>
      <c r="C28" s="381"/>
      <c r="D28" s="381"/>
      <c r="E28" s="381"/>
      <c r="F28" s="381"/>
      <c r="G28" s="381"/>
      <c r="H28" s="381"/>
      <c r="I28" s="381"/>
      <c r="J28" s="381"/>
      <c r="K28" s="381"/>
      <c r="L28" s="381"/>
      <c r="M28" s="381"/>
      <c r="N28" s="382"/>
      <c r="O28" s="383" t="s">
        <v>12</v>
      </c>
      <c r="P28" s="384"/>
      <c r="Q28" s="384"/>
      <c r="R28" s="384"/>
      <c r="S28" s="385">
        <v>11000</v>
      </c>
      <c r="T28" s="385"/>
      <c r="U28" s="385"/>
      <c r="V28" s="385"/>
      <c r="W28" s="385"/>
      <c r="X28" s="385"/>
      <c r="Y28" s="385"/>
      <c r="Z28" s="385"/>
      <c r="AA28" s="385"/>
      <c r="AB28" s="386" t="s">
        <v>103</v>
      </c>
      <c r="AC28" s="386"/>
      <c r="AD28" s="386"/>
      <c r="AE28" s="387"/>
      <c r="AF28" s="383" t="s">
        <v>13</v>
      </c>
      <c r="AG28" s="384"/>
      <c r="AH28" s="384"/>
      <c r="AI28" s="384"/>
      <c r="AJ28" s="385">
        <v>12000</v>
      </c>
      <c r="AK28" s="385"/>
      <c r="AL28" s="385"/>
      <c r="AM28" s="385"/>
      <c r="AN28" s="385"/>
      <c r="AO28" s="385"/>
      <c r="AP28" s="385"/>
      <c r="AQ28" s="385"/>
      <c r="AR28" s="385"/>
      <c r="AS28" s="386" t="s">
        <v>103</v>
      </c>
      <c r="AT28" s="386"/>
      <c r="AU28" s="386"/>
      <c r="AV28" s="387"/>
    </row>
    <row r="29" spans="2:48" ht="24.75" customHeight="1">
      <c r="B29" s="374" t="s">
        <v>18</v>
      </c>
      <c r="C29" s="375"/>
      <c r="D29" s="375"/>
      <c r="E29" s="375"/>
      <c r="F29" s="375"/>
      <c r="G29" s="375"/>
      <c r="H29" s="375"/>
      <c r="I29" s="375"/>
      <c r="J29" s="375"/>
      <c r="K29" s="375"/>
      <c r="L29" s="375"/>
      <c r="M29" s="375"/>
      <c r="N29" s="376"/>
      <c r="O29" s="366" t="s">
        <v>12</v>
      </c>
      <c r="P29" s="367"/>
      <c r="Q29" s="367"/>
      <c r="R29" s="367"/>
      <c r="S29" s="368">
        <v>1000</v>
      </c>
      <c r="T29" s="368"/>
      <c r="U29" s="368"/>
      <c r="V29" s="368"/>
      <c r="W29" s="368"/>
      <c r="X29" s="368"/>
      <c r="Y29" s="368"/>
      <c r="Z29" s="368"/>
      <c r="AA29" s="368"/>
      <c r="AB29" s="364" t="s">
        <v>103</v>
      </c>
      <c r="AC29" s="364"/>
      <c r="AD29" s="364"/>
      <c r="AE29" s="365"/>
      <c r="AF29" s="366" t="s">
        <v>13</v>
      </c>
      <c r="AG29" s="367"/>
      <c r="AH29" s="367"/>
      <c r="AI29" s="367"/>
      <c r="AJ29" s="368">
        <v>1000</v>
      </c>
      <c r="AK29" s="368"/>
      <c r="AL29" s="368"/>
      <c r="AM29" s="368"/>
      <c r="AN29" s="368"/>
      <c r="AO29" s="368"/>
      <c r="AP29" s="368"/>
      <c r="AQ29" s="368"/>
      <c r="AR29" s="368"/>
      <c r="AS29" s="364" t="s">
        <v>103</v>
      </c>
      <c r="AT29" s="364"/>
      <c r="AU29" s="364"/>
      <c r="AV29" s="365"/>
    </row>
    <row r="30" spans="2:48" ht="33.75" customHeight="1">
      <c r="B30" s="374" t="s">
        <v>16</v>
      </c>
      <c r="C30" s="375"/>
      <c r="D30" s="375"/>
      <c r="E30" s="375"/>
      <c r="F30" s="375"/>
      <c r="G30" s="375"/>
      <c r="H30" s="375"/>
      <c r="I30" s="375"/>
      <c r="J30" s="375"/>
      <c r="K30" s="375"/>
      <c r="L30" s="375"/>
      <c r="M30" s="375"/>
      <c r="N30" s="376"/>
      <c r="O30" s="377" t="s">
        <v>40</v>
      </c>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8"/>
      <c r="AU30" s="378"/>
      <c r="AV30" s="379"/>
    </row>
    <row r="31" spans="2:48" ht="21.75" customHeight="1">
      <c r="B31" s="380" t="s">
        <v>8</v>
      </c>
      <c r="C31" s="381"/>
      <c r="D31" s="381"/>
      <c r="E31" s="381"/>
      <c r="F31" s="381"/>
      <c r="G31" s="381"/>
      <c r="H31" s="381"/>
      <c r="I31" s="381"/>
      <c r="J31" s="381"/>
      <c r="K31" s="381"/>
      <c r="L31" s="381"/>
      <c r="M31" s="381"/>
      <c r="N31" s="382"/>
      <c r="O31" s="377" t="s">
        <v>21</v>
      </c>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378"/>
      <c r="AO31" s="378"/>
      <c r="AP31" s="378"/>
      <c r="AQ31" s="378"/>
      <c r="AR31" s="378"/>
      <c r="AS31" s="378"/>
      <c r="AT31" s="378"/>
      <c r="AU31" s="378"/>
      <c r="AV31" s="379"/>
    </row>
    <row r="32" spans="2:48" ht="18" customHeight="1">
      <c r="B32" s="335" t="s">
        <v>2</v>
      </c>
      <c r="C32" s="369"/>
      <c r="D32" s="369"/>
      <c r="E32" s="369"/>
      <c r="F32" s="369"/>
      <c r="G32" s="369"/>
      <c r="H32" s="369"/>
      <c r="I32" s="369"/>
      <c r="J32" s="369"/>
      <c r="K32" s="369"/>
      <c r="L32" s="369"/>
      <c r="M32" s="369"/>
      <c r="N32" s="370"/>
      <c r="O32" s="341" t="s">
        <v>27</v>
      </c>
      <c r="P32" s="342"/>
      <c r="Q32" s="342"/>
      <c r="R32" s="342"/>
      <c r="S32" s="342"/>
      <c r="T32" s="342"/>
      <c r="U32" s="342"/>
      <c r="V32" s="343"/>
      <c r="W32" s="10" t="s">
        <v>22</v>
      </c>
      <c r="X32" s="4"/>
      <c r="Y32" s="4"/>
      <c r="Z32" s="4"/>
      <c r="AA32" s="4"/>
      <c r="AB32" s="4"/>
      <c r="AC32" s="4"/>
      <c r="AD32" s="4"/>
      <c r="AE32" s="6"/>
      <c r="AF32" s="344" t="s">
        <v>28</v>
      </c>
      <c r="AG32" s="342"/>
      <c r="AH32" s="342"/>
      <c r="AI32" s="342"/>
      <c r="AJ32" s="342"/>
      <c r="AK32" s="342"/>
      <c r="AL32" s="342"/>
      <c r="AM32" s="343"/>
      <c r="AN32" s="10" t="s">
        <v>104</v>
      </c>
      <c r="AO32" s="4"/>
      <c r="AP32" s="4"/>
      <c r="AQ32" s="4"/>
      <c r="AR32" s="4"/>
      <c r="AS32" s="4"/>
      <c r="AT32" s="4"/>
      <c r="AU32" s="4"/>
      <c r="AV32" s="5"/>
    </row>
    <row r="33" spans="2:48" ht="18" customHeight="1">
      <c r="B33" s="371"/>
      <c r="C33" s="372"/>
      <c r="D33" s="372"/>
      <c r="E33" s="372"/>
      <c r="F33" s="372"/>
      <c r="G33" s="372"/>
      <c r="H33" s="372"/>
      <c r="I33" s="372"/>
      <c r="J33" s="372"/>
      <c r="K33" s="372"/>
      <c r="L33" s="372"/>
      <c r="M33" s="372"/>
      <c r="N33" s="373"/>
      <c r="O33" s="345" t="s">
        <v>0</v>
      </c>
      <c r="P33" s="346"/>
      <c r="Q33" s="346"/>
      <c r="R33" s="346"/>
      <c r="S33" s="346"/>
      <c r="T33" s="346"/>
      <c r="U33" s="346"/>
      <c r="V33" s="347"/>
      <c r="W33" s="348" t="s">
        <v>105</v>
      </c>
      <c r="X33" s="349"/>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50"/>
    </row>
    <row r="34" spans="2:48" ht="18" customHeight="1">
      <c r="B34" s="335" t="s">
        <v>3</v>
      </c>
      <c r="C34" s="336"/>
      <c r="D34" s="336"/>
      <c r="E34" s="336"/>
      <c r="F34" s="336"/>
      <c r="G34" s="336"/>
      <c r="H34" s="336"/>
      <c r="I34" s="336"/>
      <c r="J34" s="336"/>
      <c r="K34" s="336"/>
      <c r="L34" s="336"/>
      <c r="M34" s="336"/>
      <c r="N34" s="337"/>
      <c r="O34" s="341" t="s">
        <v>27</v>
      </c>
      <c r="P34" s="342"/>
      <c r="Q34" s="342"/>
      <c r="R34" s="342"/>
      <c r="S34" s="342"/>
      <c r="T34" s="342"/>
      <c r="U34" s="342"/>
      <c r="V34" s="343"/>
      <c r="W34" s="10" t="s">
        <v>41</v>
      </c>
      <c r="X34" s="4"/>
      <c r="Y34" s="4"/>
      <c r="Z34" s="4"/>
      <c r="AA34" s="4"/>
      <c r="AB34" s="4"/>
      <c r="AC34" s="4"/>
      <c r="AD34" s="4"/>
      <c r="AE34" s="4"/>
      <c r="AF34" s="344" t="s">
        <v>28</v>
      </c>
      <c r="AG34" s="342"/>
      <c r="AH34" s="342"/>
      <c r="AI34" s="342"/>
      <c r="AJ34" s="342"/>
      <c r="AK34" s="342"/>
      <c r="AL34" s="342"/>
      <c r="AM34" s="343"/>
      <c r="AN34" s="10" t="s">
        <v>106</v>
      </c>
      <c r="AO34" s="4"/>
      <c r="AP34" s="4"/>
      <c r="AQ34" s="4"/>
      <c r="AR34" s="4"/>
      <c r="AS34" s="4"/>
      <c r="AT34" s="4"/>
      <c r="AU34" s="4"/>
      <c r="AV34" s="5"/>
    </row>
    <row r="35" spans="2:48" ht="18" customHeight="1">
      <c r="B35" s="338"/>
      <c r="C35" s="339"/>
      <c r="D35" s="339"/>
      <c r="E35" s="339"/>
      <c r="F35" s="339"/>
      <c r="G35" s="339"/>
      <c r="H35" s="339"/>
      <c r="I35" s="339"/>
      <c r="J35" s="339"/>
      <c r="K35" s="339"/>
      <c r="L35" s="339"/>
      <c r="M35" s="339"/>
      <c r="N35" s="340"/>
      <c r="O35" s="345" t="s">
        <v>0</v>
      </c>
      <c r="P35" s="346"/>
      <c r="Q35" s="346"/>
      <c r="R35" s="346"/>
      <c r="S35" s="346"/>
      <c r="T35" s="346"/>
      <c r="U35" s="346"/>
      <c r="V35" s="347"/>
      <c r="W35" s="348" t="s">
        <v>105</v>
      </c>
      <c r="X35" s="349"/>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50"/>
    </row>
    <row r="36" spans="2:48" ht="18" customHeight="1">
      <c r="B36" s="351" t="s">
        <v>1</v>
      </c>
      <c r="C36" s="336"/>
      <c r="D36" s="336"/>
      <c r="E36" s="336"/>
      <c r="F36" s="336"/>
      <c r="G36" s="336"/>
      <c r="H36" s="336"/>
      <c r="I36" s="336"/>
      <c r="J36" s="336"/>
      <c r="K36" s="336"/>
      <c r="L36" s="336"/>
      <c r="M36" s="336"/>
      <c r="N36" s="337"/>
      <c r="O36" s="355" t="s">
        <v>42</v>
      </c>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7"/>
    </row>
    <row r="37" spans="2:48" ht="18" customHeight="1">
      <c r="B37" s="352"/>
      <c r="C37" s="353"/>
      <c r="D37" s="353"/>
      <c r="E37" s="353"/>
      <c r="F37" s="353"/>
      <c r="G37" s="353"/>
      <c r="H37" s="353"/>
      <c r="I37" s="353"/>
      <c r="J37" s="353"/>
      <c r="K37" s="353"/>
      <c r="L37" s="353"/>
      <c r="M37" s="353"/>
      <c r="N37" s="354"/>
      <c r="O37" s="358"/>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359"/>
      <c r="AN37" s="359"/>
      <c r="AO37" s="359"/>
      <c r="AP37" s="359"/>
      <c r="AQ37" s="359"/>
      <c r="AR37" s="359"/>
      <c r="AS37" s="359"/>
      <c r="AT37" s="359"/>
      <c r="AU37" s="359"/>
      <c r="AV37" s="360"/>
    </row>
    <row r="38" spans="2:48" ht="18" customHeight="1">
      <c r="B38" s="352"/>
      <c r="C38" s="353"/>
      <c r="D38" s="353"/>
      <c r="E38" s="353"/>
      <c r="F38" s="353"/>
      <c r="G38" s="353"/>
      <c r="H38" s="353"/>
      <c r="I38" s="353"/>
      <c r="J38" s="353"/>
      <c r="K38" s="353"/>
      <c r="L38" s="353"/>
      <c r="M38" s="353"/>
      <c r="N38" s="354"/>
      <c r="O38" s="361"/>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362"/>
      <c r="AP38" s="362"/>
      <c r="AQ38" s="362"/>
      <c r="AR38" s="362"/>
      <c r="AS38" s="362"/>
      <c r="AT38" s="362"/>
      <c r="AU38" s="362"/>
      <c r="AV38" s="363"/>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30"/>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2"/>
    </row>
    <row r="41" spans="2:48" ht="18" customHeight="1">
      <c r="B41" s="333" t="s">
        <v>20</v>
      </c>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333"/>
      <c r="AL41" s="333"/>
      <c r="AM41" s="333"/>
      <c r="AN41" s="333"/>
      <c r="AO41" s="333"/>
      <c r="AP41" s="333"/>
      <c r="AQ41" s="333"/>
      <c r="AR41" s="333"/>
      <c r="AS41" s="333"/>
      <c r="AT41" s="333"/>
      <c r="AU41" s="333"/>
      <c r="AV41" s="333"/>
    </row>
    <row r="42" spans="2:48" ht="18" customHeight="1">
      <c r="B42" s="334" t="s">
        <v>107</v>
      </c>
      <c r="C42" s="334"/>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4"/>
      <c r="AM42" s="334"/>
      <c r="AN42" s="334"/>
      <c r="AO42" s="334"/>
      <c r="AP42" s="334"/>
      <c r="AQ42" s="334"/>
      <c r="AR42" s="334"/>
      <c r="AS42" s="334"/>
      <c r="AT42" s="334"/>
      <c r="AU42" s="334"/>
      <c r="AV42" s="334"/>
    </row>
  </sheetData>
  <sheetProtection/>
  <mergeCells count="149">
    <mergeCell ref="B6:N7"/>
    <mergeCell ref="O6:AV7"/>
    <mergeCell ref="B1:AV1"/>
    <mergeCell ref="B3:N4"/>
    <mergeCell ref="O3:AV4"/>
    <mergeCell ref="B5:N5"/>
    <mergeCell ref="B12:N13"/>
    <mergeCell ref="O12:AV13"/>
    <mergeCell ref="B8:N9"/>
    <mergeCell ref="O8:AV9"/>
    <mergeCell ref="H16:N16"/>
    <mergeCell ref="O16:R16"/>
    <mergeCell ref="S16:AA16"/>
    <mergeCell ref="B10:N11"/>
    <mergeCell ref="O10:AV11"/>
    <mergeCell ref="AF14:AI14"/>
    <mergeCell ref="B14:G19"/>
    <mergeCell ref="AJ16:AR16"/>
    <mergeCell ref="AS16:AV16"/>
    <mergeCell ref="S14:AA14"/>
    <mergeCell ref="O14:R14"/>
    <mergeCell ref="AB16:AE16"/>
    <mergeCell ref="AJ15:AR15"/>
    <mergeCell ref="AS15:AV15"/>
    <mergeCell ref="AF16:AI16"/>
    <mergeCell ref="AJ14:AR14"/>
    <mergeCell ref="H18:N18"/>
    <mergeCell ref="O18:R18"/>
    <mergeCell ref="AS14:AV14"/>
    <mergeCell ref="H15:N15"/>
    <mergeCell ref="O15:R15"/>
    <mergeCell ref="S15:AA15"/>
    <mergeCell ref="AB15:AE15"/>
    <mergeCell ref="AF15:AI15"/>
    <mergeCell ref="AB14:AE14"/>
    <mergeCell ref="H14:N14"/>
    <mergeCell ref="H17:N17"/>
    <mergeCell ref="O17:R17"/>
    <mergeCell ref="S17:AA17"/>
    <mergeCell ref="AB17:AE17"/>
    <mergeCell ref="AS17:AV17"/>
    <mergeCell ref="AF17:AI17"/>
    <mergeCell ref="AJ17:AR17"/>
    <mergeCell ref="AS18:AV18"/>
    <mergeCell ref="B20:G22"/>
    <mergeCell ref="H20:N20"/>
    <mergeCell ref="O20:R20"/>
    <mergeCell ref="S20:AA20"/>
    <mergeCell ref="H22:N22"/>
    <mergeCell ref="H21:N21"/>
    <mergeCell ref="S18:AA18"/>
    <mergeCell ref="AF18:AI18"/>
    <mergeCell ref="AJ18:AR18"/>
    <mergeCell ref="AJ19:AR19"/>
    <mergeCell ref="AF19:AI19"/>
    <mergeCell ref="S19:AA19"/>
    <mergeCell ref="AB19:AE19"/>
    <mergeCell ref="AB18:AE18"/>
    <mergeCell ref="H23:N23"/>
    <mergeCell ref="O23:R23"/>
    <mergeCell ref="H19:N19"/>
    <mergeCell ref="AS19:AV19"/>
    <mergeCell ref="AB20:AE20"/>
    <mergeCell ref="AF20:AI20"/>
    <mergeCell ref="AF22:AI22"/>
    <mergeCell ref="AB21:AE21"/>
    <mergeCell ref="O19:R19"/>
    <mergeCell ref="AB22:AE22"/>
    <mergeCell ref="AS23:AV23"/>
    <mergeCell ref="AJ20:AR20"/>
    <mergeCell ref="AS20:AV20"/>
    <mergeCell ref="AF21:AI21"/>
    <mergeCell ref="AJ22:AR22"/>
    <mergeCell ref="AS22:AV22"/>
    <mergeCell ref="AF23:AI23"/>
    <mergeCell ref="AS21:AV21"/>
    <mergeCell ref="AJ23:AR23"/>
    <mergeCell ref="AJ21:AR21"/>
    <mergeCell ref="H24:N24"/>
    <mergeCell ref="O24:R24"/>
    <mergeCell ref="S24:AA24"/>
    <mergeCell ref="AB24:AE24"/>
    <mergeCell ref="S23:AA23"/>
    <mergeCell ref="AB23:AE23"/>
    <mergeCell ref="S22:AA22"/>
    <mergeCell ref="O21:R21"/>
    <mergeCell ref="S21:AA21"/>
    <mergeCell ref="O22:R22"/>
    <mergeCell ref="AF24:AI24"/>
    <mergeCell ref="AJ24:AR24"/>
    <mergeCell ref="AS24:AV24"/>
    <mergeCell ref="S25:AA25"/>
    <mergeCell ref="AB25:AE25"/>
    <mergeCell ref="AF25:AI25"/>
    <mergeCell ref="AJ25:AR25"/>
    <mergeCell ref="AS25:AV25"/>
    <mergeCell ref="AF26:AI26"/>
    <mergeCell ref="AJ26:AR26"/>
    <mergeCell ref="AS26:AV26"/>
    <mergeCell ref="H25:N25"/>
    <mergeCell ref="O25:R25"/>
    <mergeCell ref="B26:N26"/>
    <mergeCell ref="O26:R26"/>
    <mergeCell ref="S26:AA26"/>
    <mergeCell ref="AB26:AE26"/>
    <mergeCell ref="B23:G25"/>
    <mergeCell ref="AJ28:AR28"/>
    <mergeCell ref="AS28:AV28"/>
    <mergeCell ref="B27:N27"/>
    <mergeCell ref="O27:R27"/>
    <mergeCell ref="S27:AA27"/>
    <mergeCell ref="AB27:AE27"/>
    <mergeCell ref="AF27:AI27"/>
    <mergeCell ref="AJ27:AR27"/>
    <mergeCell ref="AS27:AV27"/>
    <mergeCell ref="B28:N28"/>
    <mergeCell ref="B29:N29"/>
    <mergeCell ref="O29:R29"/>
    <mergeCell ref="S29:AA29"/>
    <mergeCell ref="AB29:AE29"/>
    <mergeCell ref="O28:R28"/>
    <mergeCell ref="S28:AA28"/>
    <mergeCell ref="AB28:AE28"/>
    <mergeCell ref="AF28:AI28"/>
    <mergeCell ref="B30:N30"/>
    <mergeCell ref="O30:AV30"/>
    <mergeCell ref="B31:N31"/>
    <mergeCell ref="O31:AV31"/>
    <mergeCell ref="B32:N33"/>
    <mergeCell ref="O32:V32"/>
    <mergeCell ref="AF32:AM32"/>
    <mergeCell ref="O33:V33"/>
    <mergeCell ref="W33:AV33"/>
    <mergeCell ref="O37:AV37"/>
    <mergeCell ref="O38:AV38"/>
    <mergeCell ref="O39:AV39"/>
    <mergeCell ref="AS29:AV29"/>
    <mergeCell ref="AF29:AI29"/>
    <mergeCell ref="AJ29:AR29"/>
    <mergeCell ref="O40:AV40"/>
    <mergeCell ref="B41:AV41"/>
    <mergeCell ref="B42:AV42"/>
    <mergeCell ref="B34:N35"/>
    <mergeCell ref="O34:V34"/>
    <mergeCell ref="AF34:AM34"/>
    <mergeCell ref="O35:V35"/>
    <mergeCell ref="W35:AV35"/>
    <mergeCell ref="B36:N40"/>
    <mergeCell ref="O36:AV36"/>
  </mergeCells>
  <dataValidations count="4">
    <dataValidation type="list" allowBlank="1" showInputMessage="1" showErrorMessage="1" sqref="O30:AV30">
      <formula1>"（選択して下さい）,別紙のとおり,－"</formula1>
    </dataValidation>
    <dataValidation type="list" allowBlank="1" showInputMessage="1" showErrorMessage="1" sqref="AJ14:AR14 S14:AA14">
      <formula1>"（選択して下さい）,－,標準,時間帯別,臨時,従量（自己託送）"</formula1>
    </dataValidation>
    <dataValidation type="list" allowBlank="1" showInputMessage="1" showErrorMessage="1" sqref="O10:AV11">
      <formula1>"（選択して下さい）,供給地点の追加（新設）,供給地点の追加（既設・設備変更あり）,供給地点の追加（既設・設備変更なし）,供給地点の廃止（設備撤去なし）,供給地点の廃止（設備撤去あり）,契約電力の変更（設備変更あり）,契約電力の変更（設備変更なし）,契約電力の変更を伴わない設備変更,その他（需要者の名義変更など）"</formula1>
    </dataValidation>
    <dataValidation type="list" allowBlank="1" showInputMessage="1" showErrorMessage="1" sqref="O31:AV31">
      <formula1>"（選択して下さい）,要,否"</formula1>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140" t="s">
        <v>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X2" s="11" t="s">
        <v>43</v>
      </c>
      <c r="AY2" s="12">
        <v>2</v>
      </c>
    </row>
    <row r="3" spans="45:48" ht="9.75" customHeight="1">
      <c r="AS3" s="3"/>
      <c r="AT3" s="3"/>
      <c r="AU3" s="3"/>
      <c r="AV3" s="2"/>
    </row>
    <row r="4" spans="2:48" ht="15.75" customHeight="1">
      <c r="B4" s="465" t="s">
        <v>111</v>
      </c>
      <c r="C4" s="466"/>
      <c r="D4" s="466"/>
      <c r="E4" s="466"/>
      <c r="F4" s="466"/>
      <c r="G4" s="466"/>
      <c r="H4" s="466"/>
      <c r="I4" s="466"/>
      <c r="J4" s="466"/>
      <c r="K4" s="466"/>
      <c r="L4" s="466"/>
      <c r="M4" s="466"/>
      <c r="N4" s="467"/>
      <c r="O4" s="465" t="e">
        <f>VLOOKUP($AY$2,Data,3,FALSE)</f>
        <v>#REF!</v>
      </c>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7"/>
    </row>
    <row r="5" spans="2:48" ht="15.75" customHeight="1">
      <c r="B5" s="468"/>
      <c r="C5" s="469"/>
      <c r="D5" s="469"/>
      <c r="E5" s="469"/>
      <c r="F5" s="469"/>
      <c r="G5" s="469"/>
      <c r="H5" s="469"/>
      <c r="I5" s="469"/>
      <c r="J5" s="469"/>
      <c r="K5" s="469"/>
      <c r="L5" s="469"/>
      <c r="M5" s="469"/>
      <c r="N5" s="470"/>
      <c r="O5" s="468"/>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70"/>
    </row>
    <row r="6" spans="2:48" ht="23.25" customHeight="1">
      <c r="B6" s="471" t="s">
        <v>23</v>
      </c>
      <c r="C6" s="472"/>
      <c r="D6" s="472"/>
      <c r="E6" s="472"/>
      <c r="F6" s="472"/>
      <c r="G6" s="472"/>
      <c r="H6" s="472"/>
      <c r="I6" s="472"/>
      <c r="J6" s="472"/>
      <c r="K6" s="472"/>
      <c r="L6" s="472"/>
      <c r="M6" s="472"/>
      <c r="N6" s="473"/>
      <c r="O6" s="474" t="e">
        <f>VLOOKUP($AY$2,Data,4,FALSE)</f>
        <v>#REF!</v>
      </c>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6"/>
    </row>
    <row r="7" spans="2:48" ht="18" customHeight="1">
      <c r="B7" s="335" t="s">
        <v>26</v>
      </c>
      <c r="C7" s="336"/>
      <c r="D7" s="336"/>
      <c r="E7" s="336"/>
      <c r="F7" s="336"/>
      <c r="G7" s="336"/>
      <c r="H7" s="336"/>
      <c r="I7" s="336"/>
      <c r="J7" s="336"/>
      <c r="K7" s="336"/>
      <c r="L7" s="336"/>
      <c r="M7" s="336"/>
      <c r="N7" s="337"/>
      <c r="O7" s="465" t="e">
        <f>VLOOKUP($AY$2,Data,5,FALSE)&amp;VLOOKUP($AY$2,Data,6,FALSE)</f>
        <v>#REF!</v>
      </c>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7"/>
    </row>
    <row r="8" spans="2:48" ht="18" customHeight="1">
      <c r="B8" s="338"/>
      <c r="C8" s="339"/>
      <c r="D8" s="339"/>
      <c r="E8" s="339"/>
      <c r="F8" s="339"/>
      <c r="G8" s="339"/>
      <c r="H8" s="339"/>
      <c r="I8" s="339"/>
      <c r="J8" s="339"/>
      <c r="K8" s="339"/>
      <c r="L8" s="339"/>
      <c r="M8" s="339"/>
      <c r="N8" s="340"/>
      <c r="O8" s="468"/>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35" t="s">
        <v>24</v>
      </c>
      <c r="C9" s="336"/>
      <c r="D9" s="336"/>
      <c r="E9" s="336"/>
      <c r="F9" s="336"/>
      <c r="G9" s="336"/>
      <c r="H9" s="336"/>
      <c r="I9" s="336"/>
      <c r="J9" s="336"/>
      <c r="K9" s="336"/>
      <c r="L9" s="336"/>
      <c r="M9" s="336"/>
      <c r="N9" s="337"/>
      <c r="O9" s="465" t="e">
        <f>VLOOKUP($AY$2,Data,7,FALSE)</f>
        <v>#REF!</v>
      </c>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7"/>
    </row>
    <row r="10" spans="2:48" ht="17.25" customHeight="1">
      <c r="B10" s="338"/>
      <c r="C10" s="339"/>
      <c r="D10" s="339"/>
      <c r="E10" s="339"/>
      <c r="F10" s="339"/>
      <c r="G10" s="339"/>
      <c r="H10" s="339"/>
      <c r="I10" s="339"/>
      <c r="J10" s="339"/>
      <c r="K10" s="339"/>
      <c r="L10" s="339"/>
      <c r="M10" s="339"/>
      <c r="N10" s="340"/>
      <c r="O10" s="468"/>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70"/>
    </row>
    <row r="11" spans="2:48" ht="15.75" customHeight="1">
      <c r="B11" s="351" t="s">
        <v>112</v>
      </c>
      <c r="C11" s="336"/>
      <c r="D11" s="336"/>
      <c r="E11" s="336"/>
      <c r="F11" s="336"/>
      <c r="G11" s="336"/>
      <c r="H11" s="336"/>
      <c r="I11" s="336"/>
      <c r="J11" s="336"/>
      <c r="K11" s="336"/>
      <c r="L11" s="336"/>
      <c r="M11" s="336"/>
      <c r="N11" s="337"/>
      <c r="O11" s="491" t="e">
        <f>VLOOKUP($AY$2,Data,8,FALSE)</f>
        <v>#REF!</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492"/>
    </row>
    <row r="12" spans="2:48" ht="15.75" customHeight="1">
      <c r="B12" s="338"/>
      <c r="C12" s="339"/>
      <c r="D12" s="339"/>
      <c r="E12" s="339"/>
      <c r="F12" s="339"/>
      <c r="G12" s="339"/>
      <c r="H12" s="339"/>
      <c r="I12" s="339"/>
      <c r="J12" s="339"/>
      <c r="K12" s="339"/>
      <c r="L12" s="339"/>
      <c r="M12" s="339"/>
      <c r="N12" s="340"/>
      <c r="O12" s="493"/>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5"/>
    </row>
    <row r="13" spans="2:48" ht="18" customHeight="1">
      <c r="B13" s="447" t="s">
        <v>115</v>
      </c>
      <c r="C13" s="448"/>
      <c r="D13" s="448"/>
      <c r="E13" s="448"/>
      <c r="F13" s="448"/>
      <c r="G13" s="448"/>
      <c r="H13" s="448"/>
      <c r="I13" s="448"/>
      <c r="J13" s="448"/>
      <c r="K13" s="448"/>
      <c r="L13" s="448"/>
      <c r="M13" s="448"/>
      <c r="N13" s="449"/>
      <c r="O13" s="453" t="e">
        <f>VLOOKUP($AY$2,Data,2,FALSE)</f>
        <v>#REF!</v>
      </c>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5"/>
    </row>
    <row r="14" spans="2:48" ht="18" customHeight="1">
      <c r="B14" s="450"/>
      <c r="C14" s="451"/>
      <c r="D14" s="451"/>
      <c r="E14" s="451"/>
      <c r="F14" s="451"/>
      <c r="G14" s="451"/>
      <c r="H14" s="451"/>
      <c r="I14" s="451"/>
      <c r="J14" s="451"/>
      <c r="K14" s="451"/>
      <c r="L14" s="451"/>
      <c r="M14" s="451"/>
      <c r="N14" s="452"/>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8"/>
    </row>
    <row r="15" spans="2:48" ht="24.75" customHeight="1">
      <c r="B15" s="335" t="s">
        <v>9</v>
      </c>
      <c r="C15" s="336"/>
      <c r="D15" s="336"/>
      <c r="E15" s="336"/>
      <c r="F15" s="336"/>
      <c r="G15" s="444"/>
      <c r="H15" s="415" t="s">
        <v>4</v>
      </c>
      <c r="I15" s="416"/>
      <c r="J15" s="416"/>
      <c r="K15" s="416"/>
      <c r="L15" s="416"/>
      <c r="M15" s="416"/>
      <c r="N15" s="417"/>
      <c r="O15" s="366" t="s">
        <v>12</v>
      </c>
      <c r="P15" s="367"/>
      <c r="Q15" s="367"/>
      <c r="R15" s="367"/>
      <c r="S15" s="430" t="e">
        <f>IF(VLOOKUP($AY$2,Data,10,FALSE)=0,"-",VLOOKUP($AY$2,Data,10,FALSE))</f>
        <v>#REF!</v>
      </c>
      <c r="T15" s="430"/>
      <c r="U15" s="430"/>
      <c r="V15" s="430"/>
      <c r="W15" s="430"/>
      <c r="X15" s="430"/>
      <c r="Y15" s="430"/>
      <c r="Z15" s="430"/>
      <c r="AA15" s="430"/>
      <c r="AB15" s="430"/>
      <c r="AC15" s="430"/>
      <c r="AD15" s="430"/>
      <c r="AE15" s="431"/>
      <c r="AF15" s="366" t="s">
        <v>13</v>
      </c>
      <c r="AG15" s="367"/>
      <c r="AH15" s="367"/>
      <c r="AI15" s="367"/>
      <c r="AJ15" s="430" t="e">
        <f>IF(VLOOKUP($AY$2,Data,9,FALSE)=0,"-",VLOOKUP($AY$2,Data,9,FALSE))</f>
        <v>#REF!</v>
      </c>
      <c r="AK15" s="430"/>
      <c r="AL15" s="430"/>
      <c r="AM15" s="430"/>
      <c r="AN15" s="430"/>
      <c r="AO15" s="430"/>
      <c r="AP15" s="430"/>
      <c r="AQ15" s="430"/>
      <c r="AR15" s="430"/>
      <c r="AS15" s="430"/>
      <c r="AT15" s="430"/>
      <c r="AU15" s="430"/>
      <c r="AV15" s="431"/>
    </row>
    <row r="16" spans="2:48" ht="24.75" customHeight="1">
      <c r="B16" s="352"/>
      <c r="C16" s="353"/>
      <c r="D16" s="353"/>
      <c r="E16" s="353"/>
      <c r="F16" s="353"/>
      <c r="G16" s="445"/>
      <c r="H16" s="412" t="s">
        <v>5</v>
      </c>
      <c r="I16" s="413"/>
      <c r="J16" s="413"/>
      <c r="K16" s="413"/>
      <c r="L16" s="413"/>
      <c r="M16" s="413"/>
      <c r="N16" s="414"/>
      <c r="O16" s="399" t="s">
        <v>12</v>
      </c>
      <c r="P16" s="400"/>
      <c r="Q16" s="400"/>
      <c r="R16" s="400"/>
      <c r="S16" s="401" t="e">
        <f>IF(VLOOKUP($AY$2,Data,16,FALSE)=0,"-",VLOOKUP($AY$2,Data,16,FALSE))</f>
        <v>#REF!</v>
      </c>
      <c r="T16" s="401"/>
      <c r="U16" s="401"/>
      <c r="V16" s="401"/>
      <c r="W16" s="401"/>
      <c r="X16" s="401"/>
      <c r="Y16" s="401"/>
      <c r="Z16" s="401"/>
      <c r="AA16" s="401"/>
      <c r="AB16" s="402" t="s">
        <v>29</v>
      </c>
      <c r="AC16" s="402"/>
      <c r="AD16" s="402"/>
      <c r="AE16" s="403"/>
      <c r="AF16" s="399" t="s">
        <v>13</v>
      </c>
      <c r="AG16" s="400"/>
      <c r="AH16" s="400"/>
      <c r="AI16" s="400"/>
      <c r="AJ16" s="401" t="e">
        <f>IF(VLOOKUP($AY$2,Data,11,FALSE)=0,"-",VLOOKUP($AY$2,Data,11,FALSE))</f>
        <v>#REF!</v>
      </c>
      <c r="AK16" s="401"/>
      <c r="AL16" s="401"/>
      <c r="AM16" s="401"/>
      <c r="AN16" s="401"/>
      <c r="AO16" s="401"/>
      <c r="AP16" s="401"/>
      <c r="AQ16" s="401"/>
      <c r="AR16" s="401"/>
      <c r="AS16" s="402" t="s">
        <v>30</v>
      </c>
      <c r="AT16" s="402"/>
      <c r="AU16" s="402"/>
      <c r="AV16" s="403"/>
    </row>
    <row r="17" spans="2:48" ht="24.75" customHeight="1">
      <c r="B17" s="352"/>
      <c r="C17" s="353"/>
      <c r="D17" s="353"/>
      <c r="E17" s="353"/>
      <c r="F17" s="353"/>
      <c r="G17" s="445"/>
      <c r="H17" s="433" t="s">
        <v>19</v>
      </c>
      <c r="I17" s="434"/>
      <c r="J17" s="434"/>
      <c r="K17" s="434"/>
      <c r="L17" s="434"/>
      <c r="M17" s="434"/>
      <c r="N17" s="435"/>
      <c r="O17" s="419" t="s">
        <v>12</v>
      </c>
      <c r="P17" s="420"/>
      <c r="Q17" s="420"/>
      <c r="R17" s="420"/>
      <c r="S17" s="13" t="s">
        <v>44</v>
      </c>
      <c r="T17" s="477" t="e">
        <f>IF(VLOOKUP($AY$2,Data,17,FALSE)=0,"-",VLOOKUP($AY$2,Data,17,FALSE))</f>
        <v>#REF!</v>
      </c>
      <c r="U17" s="477"/>
      <c r="V17" s="477"/>
      <c r="W17" s="477"/>
      <c r="X17" s="477"/>
      <c r="Y17" s="477"/>
      <c r="Z17" s="477"/>
      <c r="AA17" s="13" t="s">
        <v>45</v>
      </c>
      <c r="AB17" s="402" t="s">
        <v>29</v>
      </c>
      <c r="AC17" s="402"/>
      <c r="AD17" s="402"/>
      <c r="AE17" s="403"/>
      <c r="AF17" s="419" t="s">
        <v>13</v>
      </c>
      <c r="AG17" s="420"/>
      <c r="AH17" s="420"/>
      <c r="AI17" s="420"/>
      <c r="AJ17" s="13" t="s">
        <v>46</v>
      </c>
      <c r="AK17" s="477" t="e">
        <f>IF(VLOOKUP($AY$2,Data,12,FALSE)=0,"-",VLOOKUP($AY$2,Data,12,FALSE))</f>
        <v>#REF!</v>
      </c>
      <c r="AL17" s="477"/>
      <c r="AM17" s="477"/>
      <c r="AN17" s="477"/>
      <c r="AO17" s="477"/>
      <c r="AP17" s="477"/>
      <c r="AQ17" s="477"/>
      <c r="AR17" s="13" t="s">
        <v>47</v>
      </c>
      <c r="AS17" s="402" t="s">
        <v>30</v>
      </c>
      <c r="AT17" s="402"/>
      <c r="AU17" s="402"/>
      <c r="AV17" s="403"/>
    </row>
    <row r="18" spans="2:48" ht="24.75" customHeight="1">
      <c r="B18" s="352"/>
      <c r="C18" s="353"/>
      <c r="D18" s="353"/>
      <c r="E18" s="353"/>
      <c r="F18" s="353"/>
      <c r="G18" s="445"/>
      <c r="H18" s="427" t="s">
        <v>6</v>
      </c>
      <c r="I18" s="428"/>
      <c r="J18" s="428"/>
      <c r="K18" s="428"/>
      <c r="L18" s="428"/>
      <c r="M18" s="428"/>
      <c r="N18" s="429"/>
      <c r="O18" s="419" t="s">
        <v>12</v>
      </c>
      <c r="P18" s="420"/>
      <c r="Q18" s="420"/>
      <c r="R18" s="420"/>
      <c r="S18" s="477" t="e">
        <f>IF(VLOOKUP($AY$2,Data,18,FALSE)=0,"-",VLOOKUP($AY$2,Data,18,FALSE))</f>
        <v>#REF!</v>
      </c>
      <c r="T18" s="477"/>
      <c r="U18" s="477"/>
      <c r="V18" s="477"/>
      <c r="W18" s="477"/>
      <c r="X18" s="477"/>
      <c r="Y18" s="477"/>
      <c r="Z18" s="477"/>
      <c r="AA18" s="477"/>
      <c r="AB18" s="425"/>
      <c r="AC18" s="425"/>
      <c r="AD18" s="425"/>
      <c r="AE18" s="426"/>
      <c r="AF18" s="419" t="s">
        <v>13</v>
      </c>
      <c r="AG18" s="420"/>
      <c r="AH18" s="420"/>
      <c r="AI18" s="420"/>
      <c r="AJ18" s="477" t="e">
        <f>IF(VLOOKUP($AY$2,Data,13,FALSE)=0,"-",VLOOKUP($AY$2,Data,13,FALSE))</f>
        <v>#REF!</v>
      </c>
      <c r="AK18" s="477"/>
      <c r="AL18" s="477"/>
      <c r="AM18" s="477"/>
      <c r="AN18" s="477"/>
      <c r="AO18" s="477"/>
      <c r="AP18" s="477"/>
      <c r="AQ18" s="477"/>
      <c r="AR18" s="477"/>
      <c r="AS18" s="425"/>
      <c r="AT18" s="425"/>
      <c r="AU18" s="425"/>
      <c r="AV18" s="426"/>
    </row>
    <row r="19" spans="2:48" ht="24.75" customHeight="1">
      <c r="B19" s="352"/>
      <c r="C19" s="353"/>
      <c r="D19" s="353"/>
      <c r="E19" s="353"/>
      <c r="F19" s="353"/>
      <c r="G19" s="445"/>
      <c r="H19" s="427" t="s">
        <v>113</v>
      </c>
      <c r="I19" s="428"/>
      <c r="J19" s="428"/>
      <c r="K19" s="428"/>
      <c r="L19" s="428"/>
      <c r="M19" s="428"/>
      <c r="N19" s="429"/>
      <c r="O19" s="419" t="s">
        <v>12</v>
      </c>
      <c r="P19" s="420"/>
      <c r="Q19" s="420"/>
      <c r="R19" s="420"/>
      <c r="S19" s="477" t="e">
        <f>IF(VLOOKUP($AY$2,Data,19,FALSE)=0,"-",VLOOKUP($AY$2,Data,19,FALSE))</f>
        <v>#REF!</v>
      </c>
      <c r="T19" s="477"/>
      <c r="U19" s="477"/>
      <c r="V19" s="477"/>
      <c r="W19" s="477"/>
      <c r="X19" s="477"/>
      <c r="Y19" s="477"/>
      <c r="Z19" s="477"/>
      <c r="AA19" s="477"/>
      <c r="AB19" s="421" t="s">
        <v>31</v>
      </c>
      <c r="AC19" s="421"/>
      <c r="AD19" s="421"/>
      <c r="AE19" s="422"/>
      <c r="AF19" s="419" t="s">
        <v>13</v>
      </c>
      <c r="AG19" s="420"/>
      <c r="AH19" s="420"/>
      <c r="AI19" s="420"/>
      <c r="AJ19" s="477" t="e">
        <f>IF(VLOOKUP($AY$2,Data,14,FALSE)=0,"-",VLOOKUP($AY$2,Data,14,FALSE))</f>
        <v>#REF!</v>
      </c>
      <c r="AK19" s="477"/>
      <c r="AL19" s="477"/>
      <c r="AM19" s="477"/>
      <c r="AN19" s="477"/>
      <c r="AO19" s="477"/>
      <c r="AP19" s="477"/>
      <c r="AQ19" s="477"/>
      <c r="AR19" s="477"/>
      <c r="AS19" s="421" t="s">
        <v>32</v>
      </c>
      <c r="AT19" s="421"/>
      <c r="AU19" s="421"/>
      <c r="AV19" s="422"/>
    </row>
    <row r="20" spans="2:48" ht="24.75" customHeight="1">
      <c r="B20" s="338"/>
      <c r="C20" s="339"/>
      <c r="D20" s="339"/>
      <c r="E20" s="339"/>
      <c r="F20" s="339"/>
      <c r="G20" s="446"/>
      <c r="H20" s="389" t="s">
        <v>114</v>
      </c>
      <c r="I20" s="390"/>
      <c r="J20" s="390"/>
      <c r="K20" s="390"/>
      <c r="L20" s="390"/>
      <c r="M20" s="390"/>
      <c r="N20" s="391"/>
      <c r="O20" s="392" t="s">
        <v>12</v>
      </c>
      <c r="P20" s="393"/>
      <c r="Q20" s="393"/>
      <c r="R20" s="393"/>
      <c r="S20" s="404" t="e">
        <f>IF(VLOOKUP($AY$2,Data,20,FALSE)=0,"-",VLOOKUP($AY$2,Data,20,FALSE))</f>
        <v>#REF!</v>
      </c>
      <c r="T20" s="404"/>
      <c r="U20" s="404"/>
      <c r="V20" s="404"/>
      <c r="W20" s="404"/>
      <c r="X20" s="404"/>
      <c r="Y20" s="404"/>
      <c r="Z20" s="404"/>
      <c r="AA20" s="404"/>
      <c r="AB20" s="405" t="s">
        <v>31</v>
      </c>
      <c r="AC20" s="405"/>
      <c r="AD20" s="405"/>
      <c r="AE20" s="406"/>
      <c r="AF20" s="392" t="s">
        <v>13</v>
      </c>
      <c r="AG20" s="393"/>
      <c r="AH20" s="393"/>
      <c r="AI20" s="393"/>
      <c r="AJ20" s="404" t="e">
        <f>IF(VLOOKUP($AY$2,Data,15,FALSE)=0,"-",VLOOKUP($AY$2,Data,15,FALSE))</f>
        <v>#REF!</v>
      </c>
      <c r="AK20" s="404"/>
      <c r="AL20" s="404"/>
      <c r="AM20" s="404"/>
      <c r="AN20" s="404"/>
      <c r="AO20" s="404"/>
      <c r="AP20" s="404"/>
      <c r="AQ20" s="404"/>
      <c r="AR20" s="404"/>
      <c r="AS20" s="405" t="s">
        <v>32</v>
      </c>
      <c r="AT20" s="405"/>
      <c r="AU20" s="405"/>
      <c r="AV20" s="406"/>
    </row>
    <row r="21" spans="2:48" ht="24.75" customHeight="1">
      <c r="B21" s="335" t="s">
        <v>10</v>
      </c>
      <c r="C21" s="394"/>
      <c r="D21" s="394"/>
      <c r="E21" s="394"/>
      <c r="F21" s="394"/>
      <c r="G21" s="423"/>
      <c r="H21" s="415" t="s">
        <v>5</v>
      </c>
      <c r="I21" s="416"/>
      <c r="J21" s="416"/>
      <c r="K21" s="416"/>
      <c r="L21" s="416"/>
      <c r="M21" s="416"/>
      <c r="N21" s="417"/>
      <c r="O21" s="366" t="s">
        <v>12</v>
      </c>
      <c r="P21" s="367"/>
      <c r="Q21" s="367"/>
      <c r="R21" s="367"/>
      <c r="S21" s="407" t="e">
        <f>IF(VLOOKUP($AY$2,Data,24,FALSE)=0,"-",VLOOKUP($AY$2,Data,24,FALSE))</f>
        <v>#REF!</v>
      </c>
      <c r="T21" s="407"/>
      <c r="U21" s="407"/>
      <c r="V21" s="407"/>
      <c r="W21" s="407"/>
      <c r="X21" s="407"/>
      <c r="Y21" s="407"/>
      <c r="Z21" s="407"/>
      <c r="AA21" s="407"/>
      <c r="AB21" s="408" t="s">
        <v>29</v>
      </c>
      <c r="AC21" s="408"/>
      <c r="AD21" s="408"/>
      <c r="AE21" s="409"/>
      <c r="AF21" s="366" t="s">
        <v>13</v>
      </c>
      <c r="AG21" s="367"/>
      <c r="AH21" s="367"/>
      <c r="AI21" s="367"/>
      <c r="AJ21" s="407" t="e">
        <f>IF(VLOOKUP($AY$2,Data,21,FALSE)=0,"-",VLOOKUP($AY$2,Data,21,FALSE))</f>
        <v>#REF!</v>
      </c>
      <c r="AK21" s="407"/>
      <c r="AL21" s="407"/>
      <c r="AM21" s="407"/>
      <c r="AN21" s="407"/>
      <c r="AO21" s="407"/>
      <c r="AP21" s="407"/>
      <c r="AQ21" s="407"/>
      <c r="AR21" s="407"/>
      <c r="AS21" s="408" t="s">
        <v>30</v>
      </c>
      <c r="AT21" s="408"/>
      <c r="AU21" s="408"/>
      <c r="AV21" s="409"/>
    </row>
    <row r="22" spans="2:48" ht="24.75" customHeight="1">
      <c r="B22" s="395"/>
      <c r="C22" s="396"/>
      <c r="D22" s="396"/>
      <c r="E22" s="396"/>
      <c r="F22" s="396"/>
      <c r="G22" s="424"/>
      <c r="H22" s="412" t="s">
        <v>113</v>
      </c>
      <c r="I22" s="413"/>
      <c r="J22" s="413"/>
      <c r="K22" s="413"/>
      <c r="L22" s="413"/>
      <c r="M22" s="413"/>
      <c r="N22" s="414"/>
      <c r="O22" s="399" t="s">
        <v>12</v>
      </c>
      <c r="P22" s="400"/>
      <c r="Q22" s="400"/>
      <c r="R22" s="400"/>
      <c r="S22" s="401" t="e">
        <f>IF(VLOOKUP($AY$2,Data,25,FALSE)=0,"-",VLOOKUP($AY$2,Data,25,FALSE))</f>
        <v>#REF!</v>
      </c>
      <c r="T22" s="401"/>
      <c r="U22" s="401"/>
      <c r="V22" s="401"/>
      <c r="W22" s="401"/>
      <c r="X22" s="401"/>
      <c r="Y22" s="401"/>
      <c r="Z22" s="401"/>
      <c r="AA22" s="401"/>
      <c r="AB22" s="402" t="s">
        <v>31</v>
      </c>
      <c r="AC22" s="402"/>
      <c r="AD22" s="402"/>
      <c r="AE22" s="403"/>
      <c r="AF22" s="399" t="s">
        <v>13</v>
      </c>
      <c r="AG22" s="400"/>
      <c r="AH22" s="400"/>
      <c r="AI22" s="400"/>
      <c r="AJ22" s="401" t="e">
        <f>IF(VLOOKUP($AY$2,Data,22,FALSE)=0,"-",VLOOKUP($AY$2,Data,22,FALSE))</f>
        <v>#REF!</v>
      </c>
      <c r="AK22" s="401"/>
      <c r="AL22" s="401"/>
      <c r="AM22" s="401"/>
      <c r="AN22" s="401"/>
      <c r="AO22" s="401"/>
      <c r="AP22" s="401"/>
      <c r="AQ22" s="401"/>
      <c r="AR22" s="401"/>
      <c r="AS22" s="402" t="s">
        <v>32</v>
      </c>
      <c r="AT22" s="402"/>
      <c r="AU22" s="402"/>
      <c r="AV22" s="403"/>
    </row>
    <row r="23" spans="2:48" ht="24.75" customHeight="1">
      <c r="B23" s="395"/>
      <c r="C23" s="396"/>
      <c r="D23" s="396"/>
      <c r="E23" s="396"/>
      <c r="F23" s="396"/>
      <c r="G23" s="424"/>
      <c r="H23" s="389" t="s">
        <v>114</v>
      </c>
      <c r="I23" s="390"/>
      <c r="J23" s="390"/>
      <c r="K23" s="390"/>
      <c r="L23" s="390"/>
      <c r="M23" s="390"/>
      <c r="N23" s="391"/>
      <c r="O23" s="392" t="s">
        <v>12</v>
      </c>
      <c r="P23" s="393"/>
      <c r="Q23" s="393"/>
      <c r="R23" s="393"/>
      <c r="S23" s="404" t="e">
        <f>IF(VLOOKUP($AY$2,Data,26,FALSE)=0,"-",VLOOKUP($AY$2,Data,26,FALSE))</f>
        <v>#REF!</v>
      </c>
      <c r="T23" s="404"/>
      <c r="U23" s="404"/>
      <c r="V23" s="404"/>
      <c r="W23" s="404"/>
      <c r="X23" s="404"/>
      <c r="Y23" s="404"/>
      <c r="Z23" s="404"/>
      <c r="AA23" s="404"/>
      <c r="AB23" s="405" t="s">
        <v>31</v>
      </c>
      <c r="AC23" s="405"/>
      <c r="AD23" s="405"/>
      <c r="AE23" s="406"/>
      <c r="AF23" s="392" t="s">
        <v>13</v>
      </c>
      <c r="AG23" s="393"/>
      <c r="AH23" s="393"/>
      <c r="AI23" s="393"/>
      <c r="AJ23" s="404" t="e">
        <f>IF(VLOOKUP($AY$2,Data,23,FALSE)=0,"-",VLOOKUP($AY$2,Data,23,FALSE))</f>
        <v>#REF!</v>
      </c>
      <c r="AK23" s="404"/>
      <c r="AL23" s="404"/>
      <c r="AM23" s="404"/>
      <c r="AN23" s="404"/>
      <c r="AO23" s="404"/>
      <c r="AP23" s="404"/>
      <c r="AQ23" s="404"/>
      <c r="AR23" s="404"/>
      <c r="AS23" s="405" t="s">
        <v>32</v>
      </c>
      <c r="AT23" s="405"/>
      <c r="AU23" s="405"/>
      <c r="AV23" s="406"/>
    </row>
    <row r="24" spans="2:48" ht="24.75" customHeight="1">
      <c r="B24" s="335" t="s">
        <v>11</v>
      </c>
      <c r="C24" s="394"/>
      <c r="D24" s="394"/>
      <c r="E24" s="394"/>
      <c r="F24" s="394"/>
      <c r="G24" s="394"/>
      <c r="H24" s="415" t="s">
        <v>5</v>
      </c>
      <c r="I24" s="416"/>
      <c r="J24" s="416"/>
      <c r="K24" s="416"/>
      <c r="L24" s="416"/>
      <c r="M24" s="416"/>
      <c r="N24" s="417"/>
      <c r="O24" s="366" t="s">
        <v>12</v>
      </c>
      <c r="P24" s="367"/>
      <c r="Q24" s="367"/>
      <c r="R24" s="367"/>
      <c r="S24" s="407" t="e">
        <f>IF(VLOOKUP($AY$2,Data,30,FALSE)=0,"-",VLOOKUP($AY$2,Data,30,FALSE))</f>
        <v>#REF!</v>
      </c>
      <c r="T24" s="407"/>
      <c r="U24" s="407"/>
      <c r="V24" s="407"/>
      <c r="W24" s="407"/>
      <c r="X24" s="407"/>
      <c r="Y24" s="407"/>
      <c r="Z24" s="407"/>
      <c r="AA24" s="407"/>
      <c r="AB24" s="408" t="s">
        <v>29</v>
      </c>
      <c r="AC24" s="408"/>
      <c r="AD24" s="408"/>
      <c r="AE24" s="409"/>
      <c r="AF24" s="366" t="s">
        <v>13</v>
      </c>
      <c r="AG24" s="367"/>
      <c r="AH24" s="367"/>
      <c r="AI24" s="367"/>
      <c r="AJ24" s="407" t="e">
        <f>IF(VLOOKUP($AY$2,Data,27,FALSE)=0,"-",VLOOKUP($AY$2,Data,27,FALSE))</f>
        <v>#REF!</v>
      </c>
      <c r="AK24" s="407"/>
      <c r="AL24" s="407"/>
      <c r="AM24" s="407"/>
      <c r="AN24" s="407"/>
      <c r="AO24" s="407"/>
      <c r="AP24" s="407"/>
      <c r="AQ24" s="407"/>
      <c r="AR24" s="407"/>
      <c r="AS24" s="408" t="s">
        <v>30</v>
      </c>
      <c r="AT24" s="408"/>
      <c r="AU24" s="408"/>
      <c r="AV24" s="409"/>
    </row>
    <row r="25" spans="2:48" ht="24.75" customHeight="1">
      <c r="B25" s="395"/>
      <c r="C25" s="396"/>
      <c r="D25" s="396"/>
      <c r="E25" s="396"/>
      <c r="F25" s="396"/>
      <c r="G25" s="396"/>
      <c r="H25" s="412" t="s">
        <v>113</v>
      </c>
      <c r="I25" s="413"/>
      <c r="J25" s="413"/>
      <c r="K25" s="413"/>
      <c r="L25" s="413"/>
      <c r="M25" s="413"/>
      <c r="N25" s="414"/>
      <c r="O25" s="399" t="s">
        <v>12</v>
      </c>
      <c r="P25" s="400"/>
      <c r="Q25" s="400"/>
      <c r="R25" s="400"/>
      <c r="S25" s="401" t="e">
        <f>IF(VLOOKUP($AY$2,Data,31,FALSE)=0,"-",VLOOKUP($AY$2,Data,31,FALSE))</f>
        <v>#REF!</v>
      </c>
      <c r="T25" s="401"/>
      <c r="U25" s="401"/>
      <c r="V25" s="401"/>
      <c r="W25" s="401"/>
      <c r="X25" s="401"/>
      <c r="Y25" s="401"/>
      <c r="Z25" s="401"/>
      <c r="AA25" s="401"/>
      <c r="AB25" s="402" t="s">
        <v>31</v>
      </c>
      <c r="AC25" s="402"/>
      <c r="AD25" s="402"/>
      <c r="AE25" s="403"/>
      <c r="AF25" s="399" t="s">
        <v>13</v>
      </c>
      <c r="AG25" s="400"/>
      <c r="AH25" s="400"/>
      <c r="AI25" s="400"/>
      <c r="AJ25" s="401" t="e">
        <f>IF(VLOOKUP($AY$2,Data,28,FALSE)=0,"-",VLOOKUP($AY$2,Data,28,FALSE))</f>
        <v>#REF!</v>
      </c>
      <c r="AK25" s="401"/>
      <c r="AL25" s="401"/>
      <c r="AM25" s="401"/>
      <c r="AN25" s="401"/>
      <c r="AO25" s="401"/>
      <c r="AP25" s="401"/>
      <c r="AQ25" s="401"/>
      <c r="AR25" s="401"/>
      <c r="AS25" s="402" t="s">
        <v>32</v>
      </c>
      <c r="AT25" s="402"/>
      <c r="AU25" s="402"/>
      <c r="AV25" s="403"/>
    </row>
    <row r="26" spans="2:48" ht="24.75" customHeight="1">
      <c r="B26" s="397"/>
      <c r="C26" s="398"/>
      <c r="D26" s="398"/>
      <c r="E26" s="398"/>
      <c r="F26" s="398"/>
      <c r="G26" s="398"/>
      <c r="H26" s="389" t="s">
        <v>114</v>
      </c>
      <c r="I26" s="390"/>
      <c r="J26" s="390"/>
      <c r="K26" s="390"/>
      <c r="L26" s="390"/>
      <c r="M26" s="390"/>
      <c r="N26" s="391"/>
      <c r="O26" s="392" t="s">
        <v>12</v>
      </c>
      <c r="P26" s="393"/>
      <c r="Q26" s="393"/>
      <c r="R26" s="393"/>
      <c r="S26" s="404" t="e">
        <f>IF(VLOOKUP($AY$2,Data,32,FALSE)=0,"-",VLOOKUP($AY$2,Data,32,FALSE))</f>
        <v>#REF!</v>
      </c>
      <c r="T26" s="404"/>
      <c r="U26" s="404"/>
      <c r="V26" s="404"/>
      <c r="W26" s="404"/>
      <c r="X26" s="404"/>
      <c r="Y26" s="404"/>
      <c r="Z26" s="404"/>
      <c r="AA26" s="404"/>
      <c r="AB26" s="405" t="s">
        <v>31</v>
      </c>
      <c r="AC26" s="405"/>
      <c r="AD26" s="405"/>
      <c r="AE26" s="406"/>
      <c r="AF26" s="392" t="s">
        <v>13</v>
      </c>
      <c r="AG26" s="393"/>
      <c r="AH26" s="393"/>
      <c r="AI26" s="393"/>
      <c r="AJ26" s="404" t="e">
        <f>IF(VLOOKUP($AY$2,Data,29,FALSE)=0,"-",VLOOKUP($AY$2,Data,29,FALSE))</f>
        <v>#REF!</v>
      </c>
      <c r="AK26" s="404"/>
      <c r="AL26" s="404"/>
      <c r="AM26" s="404"/>
      <c r="AN26" s="404"/>
      <c r="AO26" s="404"/>
      <c r="AP26" s="404"/>
      <c r="AQ26" s="404"/>
      <c r="AR26" s="404"/>
      <c r="AS26" s="405" t="s">
        <v>32</v>
      </c>
      <c r="AT26" s="405"/>
      <c r="AU26" s="405"/>
      <c r="AV26" s="406"/>
    </row>
    <row r="27" spans="2:48" ht="24.75" customHeight="1">
      <c r="B27" s="380" t="s">
        <v>7</v>
      </c>
      <c r="C27" s="381"/>
      <c r="D27" s="381"/>
      <c r="E27" s="381"/>
      <c r="F27" s="381"/>
      <c r="G27" s="381"/>
      <c r="H27" s="381"/>
      <c r="I27" s="381"/>
      <c r="J27" s="381"/>
      <c r="K27" s="381"/>
      <c r="L27" s="381"/>
      <c r="M27" s="381"/>
      <c r="N27" s="382"/>
      <c r="O27" s="383" t="s">
        <v>12</v>
      </c>
      <c r="P27" s="384"/>
      <c r="Q27" s="384"/>
      <c r="R27" s="384"/>
      <c r="S27" s="388" t="e">
        <f>IF(VLOOKUP($AY$2,Data,34,FALSE)=0,"-",VLOOKUP($AY$2,Data,34,FALSE))</f>
        <v>#REF!</v>
      </c>
      <c r="T27" s="388"/>
      <c r="U27" s="388"/>
      <c r="V27" s="388"/>
      <c r="W27" s="388"/>
      <c r="X27" s="388"/>
      <c r="Y27" s="388"/>
      <c r="Z27" s="388"/>
      <c r="AA27" s="388"/>
      <c r="AB27" s="386" t="s">
        <v>29</v>
      </c>
      <c r="AC27" s="386"/>
      <c r="AD27" s="386"/>
      <c r="AE27" s="387"/>
      <c r="AF27" s="383" t="s">
        <v>13</v>
      </c>
      <c r="AG27" s="384"/>
      <c r="AH27" s="384"/>
      <c r="AI27" s="384"/>
      <c r="AJ27" s="388" t="e">
        <f>IF(VLOOKUP($AY$2,Data,33,FALSE)=0,"-",VLOOKUP($AY$2,Data,33,FALSE))</f>
        <v>#REF!</v>
      </c>
      <c r="AK27" s="388"/>
      <c r="AL27" s="388"/>
      <c r="AM27" s="388"/>
      <c r="AN27" s="388"/>
      <c r="AO27" s="388"/>
      <c r="AP27" s="388"/>
      <c r="AQ27" s="388"/>
      <c r="AR27" s="388"/>
      <c r="AS27" s="386" t="s">
        <v>30</v>
      </c>
      <c r="AT27" s="386"/>
      <c r="AU27" s="386"/>
      <c r="AV27" s="387"/>
    </row>
    <row r="28" spans="2:48" ht="24.75" customHeight="1">
      <c r="B28" s="380" t="s">
        <v>14</v>
      </c>
      <c r="C28" s="381"/>
      <c r="D28" s="381"/>
      <c r="E28" s="381"/>
      <c r="F28" s="381"/>
      <c r="G28" s="381"/>
      <c r="H28" s="381"/>
      <c r="I28" s="381"/>
      <c r="J28" s="381"/>
      <c r="K28" s="381"/>
      <c r="L28" s="381"/>
      <c r="M28" s="381"/>
      <c r="N28" s="382"/>
      <c r="O28" s="383" t="s">
        <v>12</v>
      </c>
      <c r="P28" s="384"/>
      <c r="Q28" s="384"/>
      <c r="R28" s="384"/>
      <c r="S28" s="388" t="e">
        <f>IF(VLOOKUP($AY$2,Data,38,FALSE)=0,"-",VLOOKUP($AY$2,Data,38,FALSE))</f>
        <v>#REF!</v>
      </c>
      <c r="T28" s="388"/>
      <c r="U28" s="388"/>
      <c r="V28" s="388"/>
      <c r="W28" s="388"/>
      <c r="X28" s="388"/>
      <c r="Y28" s="388"/>
      <c r="Z28" s="388"/>
      <c r="AA28" s="388"/>
      <c r="AB28" s="386" t="s">
        <v>33</v>
      </c>
      <c r="AC28" s="386"/>
      <c r="AD28" s="386"/>
      <c r="AE28" s="387"/>
      <c r="AF28" s="383" t="s">
        <v>13</v>
      </c>
      <c r="AG28" s="384"/>
      <c r="AH28" s="384"/>
      <c r="AI28" s="384"/>
      <c r="AJ28" s="388" t="e">
        <f>IF(VLOOKUP($AY$2,Data,35,FALSE)=0,"-",VLOOKUP($AY$2,Data,35,FALSE))</f>
        <v>#REF!</v>
      </c>
      <c r="AK28" s="388"/>
      <c r="AL28" s="388"/>
      <c r="AM28" s="388"/>
      <c r="AN28" s="388"/>
      <c r="AO28" s="388"/>
      <c r="AP28" s="388"/>
      <c r="AQ28" s="388"/>
      <c r="AR28" s="388"/>
      <c r="AS28" s="386" t="s">
        <v>34</v>
      </c>
      <c r="AT28" s="386"/>
      <c r="AU28" s="386"/>
      <c r="AV28" s="387"/>
    </row>
    <row r="29" spans="2:48" ht="24.75" customHeight="1">
      <c r="B29" s="380" t="s">
        <v>15</v>
      </c>
      <c r="C29" s="381"/>
      <c r="D29" s="381"/>
      <c r="E29" s="381"/>
      <c r="F29" s="381"/>
      <c r="G29" s="381"/>
      <c r="H29" s="381"/>
      <c r="I29" s="381"/>
      <c r="J29" s="381"/>
      <c r="K29" s="381"/>
      <c r="L29" s="381"/>
      <c r="M29" s="381"/>
      <c r="N29" s="382"/>
      <c r="O29" s="383" t="s">
        <v>12</v>
      </c>
      <c r="P29" s="384"/>
      <c r="Q29" s="384"/>
      <c r="R29" s="384"/>
      <c r="S29" s="388" t="e">
        <f>IF(VLOOKUP($AY$2,Data,39,FALSE)=0,"-",VLOOKUP($AY$2,Data,39,FALSE))</f>
        <v>#REF!</v>
      </c>
      <c r="T29" s="388"/>
      <c r="U29" s="388"/>
      <c r="V29" s="388"/>
      <c r="W29" s="388"/>
      <c r="X29" s="388"/>
      <c r="Y29" s="388"/>
      <c r="Z29" s="388"/>
      <c r="AA29" s="388"/>
      <c r="AB29" s="386" t="s">
        <v>29</v>
      </c>
      <c r="AC29" s="386"/>
      <c r="AD29" s="386"/>
      <c r="AE29" s="387"/>
      <c r="AF29" s="383" t="s">
        <v>13</v>
      </c>
      <c r="AG29" s="384"/>
      <c r="AH29" s="384"/>
      <c r="AI29" s="384"/>
      <c r="AJ29" s="388" t="e">
        <f>IF(VLOOKUP($AY$2,Data,36,FALSE)=0,"-",VLOOKUP($AY$2,Data,36,FALSE))</f>
        <v>#REF!</v>
      </c>
      <c r="AK29" s="388"/>
      <c r="AL29" s="388"/>
      <c r="AM29" s="388"/>
      <c r="AN29" s="388"/>
      <c r="AO29" s="388"/>
      <c r="AP29" s="388"/>
      <c r="AQ29" s="388"/>
      <c r="AR29" s="388"/>
      <c r="AS29" s="386" t="s">
        <v>30</v>
      </c>
      <c r="AT29" s="386"/>
      <c r="AU29" s="386"/>
      <c r="AV29" s="387"/>
    </row>
    <row r="30" spans="2:48" ht="24.75" customHeight="1">
      <c r="B30" s="374" t="s">
        <v>18</v>
      </c>
      <c r="C30" s="375"/>
      <c r="D30" s="375"/>
      <c r="E30" s="375"/>
      <c r="F30" s="375"/>
      <c r="G30" s="375"/>
      <c r="H30" s="375"/>
      <c r="I30" s="375"/>
      <c r="J30" s="375"/>
      <c r="K30" s="375"/>
      <c r="L30" s="375"/>
      <c r="M30" s="375"/>
      <c r="N30" s="376"/>
      <c r="O30" s="366" t="s">
        <v>12</v>
      </c>
      <c r="P30" s="367"/>
      <c r="Q30" s="367"/>
      <c r="R30" s="367"/>
      <c r="S30" s="407" t="e">
        <f>IF(VLOOKUP($AY$2,Data,40,FALSE)=0,"-",VLOOKUP($AY$2,Data,40,FALSE))</f>
        <v>#REF!</v>
      </c>
      <c r="T30" s="407"/>
      <c r="U30" s="407"/>
      <c r="V30" s="407"/>
      <c r="W30" s="407"/>
      <c r="X30" s="407"/>
      <c r="Y30" s="407"/>
      <c r="Z30" s="407"/>
      <c r="AA30" s="407"/>
      <c r="AB30" s="364" t="s">
        <v>29</v>
      </c>
      <c r="AC30" s="364"/>
      <c r="AD30" s="364"/>
      <c r="AE30" s="365"/>
      <c r="AF30" s="366" t="s">
        <v>13</v>
      </c>
      <c r="AG30" s="367"/>
      <c r="AH30" s="367"/>
      <c r="AI30" s="367"/>
      <c r="AJ30" s="407" t="e">
        <f>IF(VLOOKUP($AY$2,Data,37,FALSE)=0,"-",VLOOKUP($AY$2,Data,37,FALSE))</f>
        <v>#REF!</v>
      </c>
      <c r="AK30" s="407"/>
      <c r="AL30" s="407"/>
      <c r="AM30" s="407"/>
      <c r="AN30" s="407"/>
      <c r="AO30" s="407"/>
      <c r="AP30" s="407"/>
      <c r="AQ30" s="407"/>
      <c r="AR30" s="407"/>
      <c r="AS30" s="364" t="s">
        <v>30</v>
      </c>
      <c r="AT30" s="364"/>
      <c r="AU30" s="364"/>
      <c r="AV30" s="365"/>
    </row>
    <row r="31" spans="2:48" ht="33.75" customHeight="1">
      <c r="B31" s="374" t="s">
        <v>16</v>
      </c>
      <c r="C31" s="375"/>
      <c r="D31" s="375"/>
      <c r="E31" s="375"/>
      <c r="F31" s="375"/>
      <c r="G31" s="375"/>
      <c r="H31" s="375"/>
      <c r="I31" s="375"/>
      <c r="J31" s="375"/>
      <c r="K31" s="375"/>
      <c r="L31" s="375"/>
      <c r="M31" s="375"/>
      <c r="N31" s="376"/>
      <c r="O31" s="482" t="e">
        <f>IF(VLOOKUP($AY$2,Data,41,FALSE)=0,"-",VLOOKUP($AY$2,Data,41,FALSE))</f>
        <v>#REF!</v>
      </c>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row>
    <row r="32" spans="2:48" ht="21.75" customHeight="1">
      <c r="B32" s="380" t="s">
        <v>8</v>
      </c>
      <c r="C32" s="381"/>
      <c r="D32" s="381"/>
      <c r="E32" s="381"/>
      <c r="F32" s="381"/>
      <c r="G32" s="381"/>
      <c r="H32" s="381"/>
      <c r="I32" s="381"/>
      <c r="J32" s="381"/>
      <c r="K32" s="381"/>
      <c r="L32" s="381"/>
      <c r="M32" s="381"/>
      <c r="N32" s="382"/>
      <c r="O32" s="482" t="e">
        <f>IF(VLOOKUP($AY$2,Data,42,FALSE)=0,"-",VLOOKUP($AY$2,Data,42,FALSE))</f>
        <v>#REF!</v>
      </c>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4"/>
    </row>
    <row r="33" spans="2:48" ht="18" customHeight="1">
      <c r="B33" s="335" t="s">
        <v>2</v>
      </c>
      <c r="C33" s="369"/>
      <c r="D33" s="369"/>
      <c r="E33" s="369"/>
      <c r="F33" s="369"/>
      <c r="G33" s="369"/>
      <c r="H33" s="369"/>
      <c r="I33" s="369"/>
      <c r="J33" s="369"/>
      <c r="K33" s="369"/>
      <c r="L33" s="369"/>
      <c r="M33" s="369"/>
      <c r="N33" s="370"/>
      <c r="O33" s="341" t="s">
        <v>27</v>
      </c>
      <c r="P33" s="342"/>
      <c r="Q33" s="342"/>
      <c r="R33" s="342"/>
      <c r="S33" s="342"/>
      <c r="T33" s="342"/>
      <c r="U33" s="342"/>
      <c r="V33" s="343"/>
      <c r="W33" s="478" t="e">
        <f>VLOOKUP($AY$2,Data,43,FALSE)</f>
        <v>#REF!</v>
      </c>
      <c r="X33" s="479"/>
      <c r="Y33" s="479"/>
      <c r="Z33" s="479"/>
      <c r="AA33" s="479"/>
      <c r="AB33" s="479"/>
      <c r="AC33" s="479"/>
      <c r="AD33" s="479"/>
      <c r="AE33" s="480"/>
      <c r="AF33" s="344" t="s">
        <v>28</v>
      </c>
      <c r="AG33" s="342"/>
      <c r="AH33" s="342"/>
      <c r="AI33" s="342"/>
      <c r="AJ33" s="342"/>
      <c r="AK33" s="342"/>
      <c r="AL33" s="342"/>
      <c r="AM33" s="343"/>
      <c r="AN33" s="478" t="e">
        <f>VLOOKUP($AY$2,Data,44,FALSE)</f>
        <v>#REF!</v>
      </c>
      <c r="AO33" s="479"/>
      <c r="AP33" s="479"/>
      <c r="AQ33" s="479"/>
      <c r="AR33" s="479"/>
      <c r="AS33" s="479"/>
      <c r="AT33" s="479"/>
      <c r="AU33" s="479"/>
      <c r="AV33" s="481"/>
    </row>
    <row r="34" spans="2:48" ht="18" customHeight="1">
      <c r="B34" s="371"/>
      <c r="C34" s="372"/>
      <c r="D34" s="372"/>
      <c r="E34" s="372"/>
      <c r="F34" s="372"/>
      <c r="G34" s="372"/>
      <c r="H34" s="372"/>
      <c r="I34" s="372"/>
      <c r="J34" s="372"/>
      <c r="K34" s="372"/>
      <c r="L34" s="372"/>
      <c r="M34" s="372"/>
      <c r="N34" s="373"/>
      <c r="O34" s="345" t="s">
        <v>0</v>
      </c>
      <c r="P34" s="346"/>
      <c r="Q34" s="346"/>
      <c r="R34" s="346"/>
      <c r="S34" s="346"/>
      <c r="T34" s="346"/>
      <c r="U34" s="346"/>
      <c r="V34" s="347"/>
      <c r="W34" s="485" t="e">
        <f>VLOOKUP($AY$2,Data,45,FALSE)</f>
        <v>#REF!</v>
      </c>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 customHeight="1">
      <c r="B35" s="335" t="s">
        <v>3</v>
      </c>
      <c r="C35" s="336"/>
      <c r="D35" s="336"/>
      <c r="E35" s="336"/>
      <c r="F35" s="336"/>
      <c r="G35" s="336"/>
      <c r="H35" s="336"/>
      <c r="I35" s="336"/>
      <c r="J35" s="336"/>
      <c r="K35" s="336"/>
      <c r="L35" s="336"/>
      <c r="M35" s="336"/>
      <c r="N35" s="337"/>
      <c r="O35" s="341" t="s">
        <v>27</v>
      </c>
      <c r="P35" s="342"/>
      <c r="Q35" s="342"/>
      <c r="R35" s="342"/>
      <c r="S35" s="342"/>
      <c r="T35" s="342"/>
      <c r="U35" s="342"/>
      <c r="V35" s="343"/>
      <c r="W35" s="478" t="e">
        <f>VLOOKUP($AY$2,Data,46,FALSE)</f>
        <v>#REF!</v>
      </c>
      <c r="X35" s="479"/>
      <c r="Y35" s="479"/>
      <c r="Z35" s="479"/>
      <c r="AA35" s="479"/>
      <c r="AB35" s="479"/>
      <c r="AC35" s="479"/>
      <c r="AD35" s="479"/>
      <c r="AE35" s="480"/>
      <c r="AF35" s="344" t="s">
        <v>28</v>
      </c>
      <c r="AG35" s="342"/>
      <c r="AH35" s="342"/>
      <c r="AI35" s="342"/>
      <c r="AJ35" s="342"/>
      <c r="AK35" s="342"/>
      <c r="AL35" s="342"/>
      <c r="AM35" s="343"/>
      <c r="AN35" s="478" t="e">
        <f>VLOOKUP($AY$2,Data,47,FALSE)</f>
        <v>#REF!</v>
      </c>
      <c r="AO35" s="479"/>
      <c r="AP35" s="479"/>
      <c r="AQ35" s="479"/>
      <c r="AR35" s="479"/>
      <c r="AS35" s="479"/>
      <c r="AT35" s="479"/>
      <c r="AU35" s="479"/>
      <c r="AV35" s="481"/>
    </row>
    <row r="36" spans="2:48" ht="18" customHeight="1">
      <c r="B36" s="338"/>
      <c r="C36" s="339"/>
      <c r="D36" s="339"/>
      <c r="E36" s="339"/>
      <c r="F36" s="339"/>
      <c r="G36" s="339"/>
      <c r="H36" s="339"/>
      <c r="I36" s="339"/>
      <c r="J36" s="339"/>
      <c r="K36" s="339"/>
      <c r="L36" s="339"/>
      <c r="M36" s="339"/>
      <c r="N36" s="340"/>
      <c r="O36" s="345" t="s">
        <v>0</v>
      </c>
      <c r="P36" s="346"/>
      <c r="Q36" s="346"/>
      <c r="R36" s="346"/>
      <c r="S36" s="346"/>
      <c r="T36" s="346"/>
      <c r="U36" s="346"/>
      <c r="V36" s="347"/>
      <c r="W36" s="485" t="e">
        <f>VLOOKUP($AY$2,Data,48,FALSE)</f>
        <v>#REF!</v>
      </c>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 customHeight="1">
      <c r="B37" s="351" t="s">
        <v>1</v>
      </c>
      <c r="C37" s="336"/>
      <c r="D37" s="336"/>
      <c r="E37" s="336"/>
      <c r="F37" s="336"/>
      <c r="G37" s="336"/>
      <c r="H37" s="336"/>
      <c r="I37" s="336"/>
      <c r="J37" s="336"/>
      <c r="K37" s="336"/>
      <c r="L37" s="336"/>
      <c r="M37" s="336"/>
      <c r="N37" s="337"/>
      <c r="O37" s="488" t="e">
        <f>VLOOKUP($AY$2,Data,49,FALSE)</f>
        <v>#REF!</v>
      </c>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90"/>
    </row>
    <row r="38" spans="2:48" ht="18" customHeight="1">
      <c r="B38" s="352"/>
      <c r="C38" s="353"/>
      <c r="D38" s="353"/>
      <c r="E38" s="353"/>
      <c r="F38" s="353"/>
      <c r="G38" s="353"/>
      <c r="H38" s="353"/>
      <c r="I38" s="353"/>
      <c r="J38" s="353"/>
      <c r="K38" s="353"/>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60"/>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3"/>
    </row>
    <row r="41" spans="2:48" ht="18" customHeight="1">
      <c r="B41" s="352"/>
      <c r="C41" s="353"/>
      <c r="D41" s="353"/>
      <c r="E41" s="353"/>
      <c r="F41" s="353"/>
      <c r="G41" s="353"/>
      <c r="H41" s="353"/>
      <c r="I41" s="353"/>
      <c r="J41" s="353"/>
      <c r="K41" s="353"/>
      <c r="L41" s="353"/>
      <c r="M41" s="353"/>
      <c r="N41" s="354"/>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2"/>
    </row>
    <row r="42" spans="2:48" ht="18" customHeight="1">
      <c r="B42" s="333" t="s">
        <v>20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row>
    <row r="43" spans="2:48" ht="18" customHeight="1">
      <c r="B43" s="334" t="s">
        <v>35</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sheetData>
  <sheetProtection/>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F25:AI25"/>
    <mergeCell ref="O13:AV14"/>
    <mergeCell ref="AB15:AE15"/>
    <mergeCell ref="H15:N15"/>
    <mergeCell ref="AS15:AV15"/>
    <mergeCell ref="S15:AA15"/>
    <mergeCell ref="O15:R15"/>
    <mergeCell ref="AJ15:AR15"/>
    <mergeCell ref="AS16:AV16"/>
    <mergeCell ref="AJ25:AR25"/>
    <mergeCell ref="AF26:AI26"/>
    <mergeCell ref="AS21:AV21"/>
    <mergeCell ref="AJ21:AR21"/>
    <mergeCell ref="AJ24:AR24"/>
    <mergeCell ref="AF21:AI21"/>
    <mergeCell ref="AS26:AV26"/>
    <mergeCell ref="AS25:AV25"/>
    <mergeCell ref="AS24:AV24"/>
    <mergeCell ref="AF24:AI24"/>
    <mergeCell ref="B43:AV43"/>
    <mergeCell ref="W34:AV34"/>
    <mergeCell ref="B33:N34"/>
    <mergeCell ref="B42:AV42"/>
    <mergeCell ref="B35:N36"/>
    <mergeCell ref="W36:AV36"/>
    <mergeCell ref="O37:AV37"/>
    <mergeCell ref="O38:AV38"/>
    <mergeCell ref="O34:V34"/>
    <mergeCell ref="O35:V35"/>
    <mergeCell ref="B32:N32"/>
    <mergeCell ref="O32:AV32"/>
    <mergeCell ref="AB30:AE30"/>
    <mergeCell ref="AJ29:AR29"/>
    <mergeCell ref="AF30:AI30"/>
    <mergeCell ref="AJ30:AR30"/>
    <mergeCell ref="B31:N31"/>
    <mergeCell ref="B29:N29"/>
    <mergeCell ref="AS29:AV29"/>
    <mergeCell ref="AB29:AE29"/>
    <mergeCell ref="H25:N25"/>
    <mergeCell ref="B27:N27"/>
    <mergeCell ref="B24:G26"/>
    <mergeCell ref="B28:N28"/>
    <mergeCell ref="B30:N30"/>
    <mergeCell ref="AS30:AV30"/>
    <mergeCell ref="O31:AV31"/>
    <mergeCell ref="AF27:AI27"/>
    <mergeCell ref="AJ28:AR28"/>
    <mergeCell ref="AF28:AI28"/>
    <mergeCell ref="AJ27:AR27"/>
    <mergeCell ref="O28:R28"/>
    <mergeCell ref="AB27:AE27"/>
    <mergeCell ref="O9:AV10"/>
    <mergeCell ref="AF15:AI15"/>
    <mergeCell ref="AS17:AV17"/>
    <mergeCell ref="AF16:AI16"/>
    <mergeCell ref="AF17:AI17"/>
    <mergeCell ref="O24:R24"/>
    <mergeCell ref="O25:R25"/>
    <mergeCell ref="O27:R27"/>
    <mergeCell ref="AB28:AE28"/>
    <mergeCell ref="S28:AA28"/>
    <mergeCell ref="S25:AA25"/>
    <mergeCell ref="AB25:AE25"/>
    <mergeCell ref="O39:AV39"/>
    <mergeCell ref="O36:V36"/>
    <mergeCell ref="O33:V33"/>
    <mergeCell ref="W33:AE33"/>
    <mergeCell ref="AN33:AV33"/>
    <mergeCell ref="W35:AE35"/>
    <mergeCell ref="AN35:AV35"/>
    <mergeCell ref="AF35:AM35"/>
    <mergeCell ref="B6:N6"/>
    <mergeCell ref="H19:N19"/>
    <mergeCell ref="H18:N18"/>
    <mergeCell ref="B9:N10"/>
    <mergeCell ref="B13:N14"/>
    <mergeCell ref="H16:N16"/>
    <mergeCell ref="B15:G20"/>
    <mergeCell ref="O19:R19"/>
    <mergeCell ref="AB17:AE17"/>
    <mergeCell ref="O16:R16"/>
    <mergeCell ref="O17:R17"/>
    <mergeCell ref="AB18:AE18"/>
    <mergeCell ref="T17:Z17"/>
    <mergeCell ref="AB19:AE19"/>
    <mergeCell ref="AJ18:AR18"/>
    <mergeCell ref="AF19:AI19"/>
    <mergeCell ref="AS18:AV18"/>
    <mergeCell ref="AJ20:AR20"/>
    <mergeCell ref="AJ19:AR19"/>
    <mergeCell ref="AS19:AV19"/>
    <mergeCell ref="AS20:AV20"/>
    <mergeCell ref="AF20:AI20"/>
    <mergeCell ref="AF18:AI18"/>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140" t="s">
        <v>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X2" s="11" t="s">
        <v>43</v>
      </c>
      <c r="AY2" s="12">
        <v>3</v>
      </c>
    </row>
    <row r="3" spans="45:48" ht="9.75" customHeight="1">
      <c r="AS3" s="3"/>
      <c r="AT3" s="3"/>
      <c r="AU3" s="3"/>
      <c r="AV3" s="2"/>
    </row>
    <row r="4" spans="2:48" ht="15.75" customHeight="1">
      <c r="B4" s="465" t="s">
        <v>111</v>
      </c>
      <c r="C4" s="466"/>
      <c r="D4" s="466"/>
      <c r="E4" s="466"/>
      <c r="F4" s="466"/>
      <c r="G4" s="466"/>
      <c r="H4" s="466"/>
      <c r="I4" s="466"/>
      <c r="J4" s="466"/>
      <c r="K4" s="466"/>
      <c r="L4" s="466"/>
      <c r="M4" s="466"/>
      <c r="N4" s="467"/>
      <c r="O4" s="465" t="e">
        <f>VLOOKUP($AY$2,Data,3,FALSE)</f>
        <v>#REF!</v>
      </c>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7"/>
    </row>
    <row r="5" spans="2:48" ht="15.75" customHeight="1">
      <c r="B5" s="468"/>
      <c r="C5" s="469"/>
      <c r="D5" s="469"/>
      <c r="E5" s="469"/>
      <c r="F5" s="469"/>
      <c r="G5" s="469"/>
      <c r="H5" s="469"/>
      <c r="I5" s="469"/>
      <c r="J5" s="469"/>
      <c r="K5" s="469"/>
      <c r="L5" s="469"/>
      <c r="M5" s="469"/>
      <c r="N5" s="470"/>
      <c r="O5" s="468"/>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70"/>
    </row>
    <row r="6" spans="2:48" ht="23.25" customHeight="1">
      <c r="B6" s="471" t="s">
        <v>23</v>
      </c>
      <c r="C6" s="472"/>
      <c r="D6" s="472"/>
      <c r="E6" s="472"/>
      <c r="F6" s="472"/>
      <c r="G6" s="472"/>
      <c r="H6" s="472"/>
      <c r="I6" s="472"/>
      <c r="J6" s="472"/>
      <c r="K6" s="472"/>
      <c r="L6" s="472"/>
      <c r="M6" s="472"/>
      <c r="N6" s="473"/>
      <c r="O6" s="474" t="e">
        <f>VLOOKUP($AY$2,Data,4,FALSE)</f>
        <v>#REF!</v>
      </c>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6"/>
    </row>
    <row r="7" spans="2:48" ht="18" customHeight="1">
      <c r="B7" s="335" t="s">
        <v>26</v>
      </c>
      <c r="C7" s="336"/>
      <c r="D7" s="336"/>
      <c r="E7" s="336"/>
      <c r="F7" s="336"/>
      <c r="G7" s="336"/>
      <c r="H7" s="336"/>
      <c r="I7" s="336"/>
      <c r="J7" s="336"/>
      <c r="K7" s="336"/>
      <c r="L7" s="336"/>
      <c r="M7" s="336"/>
      <c r="N7" s="337"/>
      <c r="O7" s="465" t="e">
        <f>VLOOKUP($AY$2,Data,5,FALSE)&amp;VLOOKUP($AY$2,Data,6,FALSE)</f>
        <v>#REF!</v>
      </c>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7"/>
    </row>
    <row r="8" spans="2:48" ht="18" customHeight="1">
      <c r="B8" s="338"/>
      <c r="C8" s="339"/>
      <c r="D8" s="339"/>
      <c r="E8" s="339"/>
      <c r="F8" s="339"/>
      <c r="G8" s="339"/>
      <c r="H8" s="339"/>
      <c r="I8" s="339"/>
      <c r="J8" s="339"/>
      <c r="K8" s="339"/>
      <c r="L8" s="339"/>
      <c r="M8" s="339"/>
      <c r="N8" s="340"/>
      <c r="O8" s="468"/>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35" t="s">
        <v>24</v>
      </c>
      <c r="C9" s="336"/>
      <c r="D9" s="336"/>
      <c r="E9" s="336"/>
      <c r="F9" s="336"/>
      <c r="G9" s="336"/>
      <c r="H9" s="336"/>
      <c r="I9" s="336"/>
      <c r="J9" s="336"/>
      <c r="K9" s="336"/>
      <c r="L9" s="336"/>
      <c r="M9" s="336"/>
      <c r="N9" s="337"/>
      <c r="O9" s="465" t="e">
        <f>VLOOKUP($AY$2,Data,7,FALSE)</f>
        <v>#REF!</v>
      </c>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7"/>
    </row>
    <row r="10" spans="2:48" ht="17.25" customHeight="1">
      <c r="B10" s="338"/>
      <c r="C10" s="339"/>
      <c r="D10" s="339"/>
      <c r="E10" s="339"/>
      <c r="F10" s="339"/>
      <c r="G10" s="339"/>
      <c r="H10" s="339"/>
      <c r="I10" s="339"/>
      <c r="J10" s="339"/>
      <c r="K10" s="339"/>
      <c r="L10" s="339"/>
      <c r="M10" s="339"/>
      <c r="N10" s="340"/>
      <c r="O10" s="468"/>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70"/>
    </row>
    <row r="11" spans="2:48" ht="15.75" customHeight="1">
      <c r="B11" s="351" t="s">
        <v>112</v>
      </c>
      <c r="C11" s="336"/>
      <c r="D11" s="336"/>
      <c r="E11" s="336"/>
      <c r="F11" s="336"/>
      <c r="G11" s="336"/>
      <c r="H11" s="336"/>
      <c r="I11" s="336"/>
      <c r="J11" s="336"/>
      <c r="K11" s="336"/>
      <c r="L11" s="336"/>
      <c r="M11" s="336"/>
      <c r="N11" s="337"/>
      <c r="O11" s="491" t="e">
        <f>VLOOKUP($AY$2,Data,8,FALSE)</f>
        <v>#REF!</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492"/>
    </row>
    <row r="12" spans="2:48" ht="15.75" customHeight="1">
      <c r="B12" s="338"/>
      <c r="C12" s="339"/>
      <c r="D12" s="339"/>
      <c r="E12" s="339"/>
      <c r="F12" s="339"/>
      <c r="G12" s="339"/>
      <c r="H12" s="339"/>
      <c r="I12" s="339"/>
      <c r="J12" s="339"/>
      <c r="K12" s="339"/>
      <c r="L12" s="339"/>
      <c r="M12" s="339"/>
      <c r="N12" s="340"/>
      <c r="O12" s="493"/>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5"/>
    </row>
    <row r="13" spans="2:48" ht="18" customHeight="1">
      <c r="B13" s="447" t="s">
        <v>115</v>
      </c>
      <c r="C13" s="448"/>
      <c r="D13" s="448"/>
      <c r="E13" s="448"/>
      <c r="F13" s="448"/>
      <c r="G13" s="448"/>
      <c r="H13" s="448"/>
      <c r="I13" s="448"/>
      <c r="J13" s="448"/>
      <c r="K13" s="448"/>
      <c r="L13" s="448"/>
      <c r="M13" s="448"/>
      <c r="N13" s="449"/>
      <c r="O13" s="453" t="e">
        <f>VLOOKUP($AY$2,Data,2,FALSE)</f>
        <v>#REF!</v>
      </c>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5"/>
    </row>
    <row r="14" spans="2:48" ht="18" customHeight="1">
      <c r="B14" s="450"/>
      <c r="C14" s="451"/>
      <c r="D14" s="451"/>
      <c r="E14" s="451"/>
      <c r="F14" s="451"/>
      <c r="G14" s="451"/>
      <c r="H14" s="451"/>
      <c r="I14" s="451"/>
      <c r="J14" s="451"/>
      <c r="K14" s="451"/>
      <c r="L14" s="451"/>
      <c r="M14" s="451"/>
      <c r="N14" s="452"/>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8"/>
    </row>
    <row r="15" spans="2:48" ht="24.75" customHeight="1">
      <c r="B15" s="335" t="s">
        <v>9</v>
      </c>
      <c r="C15" s="336"/>
      <c r="D15" s="336"/>
      <c r="E15" s="336"/>
      <c r="F15" s="336"/>
      <c r="G15" s="444"/>
      <c r="H15" s="415" t="s">
        <v>4</v>
      </c>
      <c r="I15" s="416"/>
      <c r="J15" s="416"/>
      <c r="K15" s="416"/>
      <c r="L15" s="416"/>
      <c r="M15" s="416"/>
      <c r="N15" s="417"/>
      <c r="O15" s="366" t="s">
        <v>12</v>
      </c>
      <c r="P15" s="367"/>
      <c r="Q15" s="367"/>
      <c r="R15" s="367"/>
      <c r="S15" s="430" t="e">
        <f>IF(VLOOKUP($AY$2,Data,10,FALSE)=0,"-",VLOOKUP($AY$2,Data,10,FALSE))</f>
        <v>#REF!</v>
      </c>
      <c r="T15" s="430"/>
      <c r="U15" s="430"/>
      <c r="V15" s="430"/>
      <c r="W15" s="430"/>
      <c r="X15" s="430"/>
      <c r="Y15" s="430"/>
      <c r="Z15" s="430"/>
      <c r="AA15" s="430"/>
      <c r="AB15" s="430"/>
      <c r="AC15" s="430"/>
      <c r="AD15" s="430"/>
      <c r="AE15" s="431"/>
      <c r="AF15" s="366" t="s">
        <v>13</v>
      </c>
      <c r="AG15" s="367"/>
      <c r="AH15" s="367"/>
      <c r="AI15" s="367"/>
      <c r="AJ15" s="430" t="e">
        <f>IF(VLOOKUP($AY$2,Data,9,FALSE)=0,"-",VLOOKUP($AY$2,Data,9,FALSE))</f>
        <v>#REF!</v>
      </c>
      <c r="AK15" s="430"/>
      <c r="AL15" s="430"/>
      <c r="AM15" s="430"/>
      <c r="AN15" s="430"/>
      <c r="AO15" s="430"/>
      <c r="AP15" s="430"/>
      <c r="AQ15" s="430"/>
      <c r="AR15" s="430"/>
      <c r="AS15" s="430"/>
      <c r="AT15" s="430"/>
      <c r="AU15" s="430"/>
      <c r="AV15" s="431"/>
    </row>
    <row r="16" spans="2:48" ht="24.75" customHeight="1">
      <c r="B16" s="352"/>
      <c r="C16" s="353"/>
      <c r="D16" s="353"/>
      <c r="E16" s="353"/>
      <c r="F16" s="353"/>
      <c r="G16" s="445"/>
      <c r="H16" s="412" t="s">
        <v>5</v>
      </c>
      <c r="I16" s="413"/>
      <c r="J16" s="413"/>
      <c r="K16" s="413"/>
      <c r="L16" s="413"/>
      <c r="M16" s="413"/>
      <c r="N16" s="414"/>
      <c r="O16" s="399" t="s">
        <v>12</v>
      </c>
      <c r="P16" s="400"/>
      <c r="Q16" s="400"/>
      <c r="R16" s="400"/>
      <c r="S16" s="401" t="e">
        <f>IF(VLOOKUP($AY$2,Data,16,FALSE)=0,"-",VLOOKUP($AY$2,Data,16,FALSE))</f>
        <v>#REF!</v>
      </c>
      <c r="T16" s="401"/>
      <c r="U16" s="401"/>
      <c r="V16" s="401"/>
      <c r="W16" s="401"/>
      <c r="X16" s="401"/>
      <c r="Y16" s="401"/>
      <c r="Z16" s="401"/>
      <c r="AA16" s="401"/>
      <c r="AB16" s="402" t="s">
        <v>29</v>
      </c>
      <c r="AC16" s="402"/>
      <c r="AD16" s="402"/>
      <c r="AE16" s="403"/>
      <c r="AF16" s="399" t="s">
        <v>13</v>
      </c>
      <c r="AG16" s="400"/>
      <c r="AH16" s="400"/>
      <c r="AI16" s="400"/>
      <c r="AJ16" s="401" t="e">
        <f>IF(VLOOKUP($AY$2,Data,11,FALSE)=0,"-",VLOOKUP($AY$2,Data,11,FALSE))</f>
        <v>#REF!</v>
      </c>
      <c r="AK16" s="401"/>
      <c r="AL16" s="401"/>
      <c r="AM16" s="401"/>
      <c r="AN16" s="401"/>
      <c r="AO16" s="401"/>
      <c r="AP16" s="401"/>
      <c r="AQ16" s="401"/>
      <c r="AR16" s="401"/>
      <c r="AS16" s="402" t="s">
        <v>30</v>
      </c>
      <c r="AT16" s="402"/>
      <c r="AU16" s="402"/>
      <c r="AV16" s="403"/>
    </row>
    <row r="17" spans="2:48" ht="24.75" customHeight="1">
      <c r="B17" s="352"/>
      <c r="C17" s="353"/>
      <c r="D17" s="353"/>
      <c r="E17" s="353"/>
      <c r="F17" s="353"/>
      <c r="G17" s="445"/>
      <c r="H17" s="433" t="s">
        <v>19</v>
      </c>
      <c r="I17" s="434"/>
      <c r="J17" s="434"/>
      <c r="K17" s="434"/>
      <c r="L17" s="434"/>
      <c r="M17" s="434"/>
      <c r="N17" s="435"/>
      <c r="O17" s="419" t="s">
        <v>12</v>
      </c>
      <c r="P17" s="420"/>
      <c r="Q17" s="420"/>
      <c r="R17" s="420"/>
      <c r="S17" s="13" t="s">
        <v>44</v>
      </c>
      <c r="T17" s="477" t="e">
        <f>IF(VLOOKUP($AY$2,Data,17,FALSE)=0,"-",VLOOKUP($AY$2,Data,17,FALSE))</f>
        <v>#REF!</v>
      </c>
      <c r="U17" s="477"/>
      <c r="V17" s="477"/>
      <c r="W17" s="477"/>
      <c r="X17" s="477"/>
      <c r="Y17" s="477"/>
      <c r="Z17" s="477"/>
      <c r="AA17" s="13" t="s">
        <v>45</v>
      </c>
      <c r="AB17" s="402" t="s">
        <v>29</v>
      </c>
      <c r="AC17" s="402"/>
      <c r="AD17" s="402"/>
      <c r="AE17" s="403"/>
      <c r="AF17" s="419" t="s">
        <v>13</v>
      </c>
      <c r="AG17" s="420"/>
      <c r="AH17" s="420"/>
      <c r="AI17" s="420"/>
      <c r="AJ17" s="13" t="s">
        <v>46</v>
      </c>
      <c r="AK17" s="477" t="e">
        <f>IF(VLOOKUP($AY$2,Data,12,FALSE)=0,"-",VLOOKUP($AY$2,Data,12,FALSE))</f>
        <v>#REF!</v>
      </c>
      <c r="AL17" s="477"/>
      <c r="AM17" s="477"/>
      <c r="AN17" s="477"/>
      <c r="AO17" s="477"/>
      <c r="AP17" s="477"/>
      <c r="AQ17" s="477"/>
      <c r="AR17" s="13" t="s">
        <v>47</v>
      </c>
      <c r="AS17" s="402" t="s">
        <v>30</v>
      </c>
      <c r="AT17" s="402"/>
      <c r="AU17" s="402"/>
      <c r="AV17" s="403"/>
    </row>
    <row r="18" spans="2:48" ht="24.75" customHeight="1">
      <c r="B18" s="352"/>
      <c r="C18" s="353"/>
      <c r="D18" s="353"/>
      <c r="E18" s="353"/>
      <c r="F18" s="353"/>
      <c r="G18" s="445"/>
      <c r="H18" s="427" t="s">
        <v>6</v>
      </c>
      <c r="I18" s="428"/>
      <c r="J18" s="428"/>
      <c r="K18" s="428"/>
      <c r="L18" s="428"/>
      <c r="M18" s="428"/>
      <c r="N18" s="429"/>
      <c r="O18" s="419" t="s">
        <v>12</v>
      </c>
      <c r="P18" s="420"/>
      <c r="Q18" s="420"/>
      <c r="R18" s="420"/>
      <c r="S18" s="477" t="e">
        <f>IF(VLOOKUP($AY$2,Data,18,FALSE)=0,"-",VLOOKUP($AY$2,Data,18,FALSE))</f>
        <v>#REF!</v>
      </c>
      <c r="T18" s="477"/>
      <c r="U18" s="477"/>
      <c r="V18" s="477"/>
      <c r="W18" s="477"/>
      <c r="X18" s="477"/>
      <c r="Y18" s="477"/>
      <c r="Z18" s="477"/>
      <c r="AA18" s="477"/>
      <c r="AB18" s="425"/>
      <c r="AC18" s="425"/>
      <c r="AD18" s="425"/>
      <c r="AE18" s="426"/>
      <c r="AF18" s="419" t="s">
        <v>13</v>
      </c>
      <c r="AG18" s="420"/>
      <c r="AH18" s="420"/>
      <c r="AI18" s="420"/>
      <c r="AJ18" s="477" t="e">
        <f>IF(VLOOKUP($AY$2,Data,13,FALSE)=0,"-",VLOOKUP($AY$2,Data,13,FALSE))</f>
        <v>#REF!</v>
      </c>
      <c r="AK18" s="477"/>
      <c r="AL18" s="477"/>
      <c r="AM18" s="477"/>
      <c r="AN18" s="477"/>
      <c r="AO18" s="477"/>
      <c r="AP18" s="477"/>
      <c r="AQ18" s="477"/>
      <c r="AR18" s="477"/>
      <c r="AS18" s="425"/>
      <c r="AT18" s="425"/>
      <c r="AU18" s="425"/>
      <c r="AV18" s="426"/>
    </row>
    <row r="19" spans="2:48" ht="24.75" customHeight="1">
      <c r="B19" s="352"/>
      <c r="C19" s="353"/>
      <c r="D19" s="353"/>
      <c r="E19" s="353"/>
      <c r="F19" s="353"/>
      <c r="G19" s="445"/>
      <c r="H19" s="427" t="s">
        <v>113</v>
      </c>
      <c r="I19" s="428"/>
      <c r="J19" s="428"/>
      <c r="K19" s="428"/>
      <c r="L19" s="428"/>
      <c r="M19" s="428"/>
      <c r="N19" s="429"/>
      <c r="O19" s="419" t="s">
        <v>12</v>
      </c>
      <c r="P19" s="420"/>
      <c r="Q19" s="420"/>
      <c r="R19" s="420"/>
      <c r="S19" s="477" t="e">
        <f>IF(VLOOKUP($AY$2,Data,19,FALSE)=0,"-",VLOOKUP($AY$2,Data,19,FALSE))</f>
        <v>#REF!</v>
      </c>
      <c r="T19" s="477"/>
      <c r="U19" s="477"/>
      <c r="V19" s="477"/>
      <c r="W19" s="477"/>
      <c r="X19" s="477"/>
      <c r="Y19" s="477"/>
      <c r="Z19" s="477"/>
      <c r="AA19" s="477"/>
      <c r="AB19" s="421" t="s">
        <v>31</v>
      </c>
      <c r="AC19" s="421"/>
      <c r="AD19" s="421"/>
      <c r="AE19" s="422"/>
      <c r="AF19" s="419" t="s">
        <v>13</v>
      </c>
      <c r="AG19" s="420"/>
      <c r="AH19" s="420"/>
      <c r="AI19" s="420"/>
      <c r="AJ19" s="477" t="e">
        <f>IF(VLOOKUP($AY$2,Data,14,FALSE)=0,"-",VLOOKUP($AY$2,Data,14,FALSE))</f>
        <v>#REF!</v>
      </c>
      <c r="AK19" s="477"/>
      <c r="AL19" s="477"/>
      <c r="AM19" s="477"/>
      <c r="AN19" s="477"/>
      <c r="AO19" s="477"/>
      <c r="AP19" s="477"/>
      <c r="AQ19" s="477"/>
      <c r="AR19" s="477"/>
      <c r="AS19" s="421" t="s">
        <v>32</v>
      </c>
      <c r="AT19" s="421"/>
      <c r="AU19" s="421"/>
      <c r="AV19" s="422"/>
    </row>
    <row r="20" spans="2:48" ht="24.75" customHeight="1">
      <c r="B20" s="338"/>
      <c r="C20" s="339"/>
      <c r="D20" s="339"/>
      <c r="E20" s="339"/>
      <c r="F20" s="339"/>
      <c r="G20" s="446"/>
      <c r="H20" s="389" t="s">
        <v>114</v>
      </c>
      <c r="I20" s="390"/>
      <c r="J20" s="390"/>
      <c r="K20" s="390"/>
      <c r="L20" s="390"/>
      <c r="M20" s="390"/>
      <c r="N20" s="391"/>
      <c r="O20" s="392" t="s">
        <v>12</v>
      </c>
      <c r="P20" s="393"/>
      <c r="Q20" s="393"/>
      <c r="R20" s="393"/>
      <c r="S20" s="404" t="e">
        <f>IF(VLOOKUP($AY$2,Data,20,FALSE)=0,"-",VLOOKUP($AY$2,Data,20,FALSE))</f>
        <v>#REF!</v>
      </c>
      <c r="T20" s="404"/>
      <c r="U20" s="404"/>
      <c r="V20" s="404"/>
      <c r="W20" s="404"/>
      <c r="X20" s="404"/>
      <c r="Y20" s="404"/>
      <c r="Z20" s="404"/>
      <c r="AA20" s="404"/>
      <c r="AB20" s="405" t="s">
        <v>31</v>
      </c>
      <c r="AC20" s="405"/>
      <c r="AD20" s="405"/>
      <c r="AE20" s="406"/>
      <c r="AF20" s="392" t="s">
        <v>13</v>
      </c>
      <c r="AG20" s="393"/>
      <c r="AH20" s="393"/>
      <c r="AI20" s="393"/>
      <c r="AJ20" s="404" t="e">
        <f>IF(VLOOKUP($AY$2,Data,15,FALSE)=0,"-",VLOOKUP($AY$2,Data,15,FALSE))</f>
        <v>#REF!</v>
      </c>
      <c r="AK20" s="404"/>
      <c r="AL20" s="404"/>
      <c r="AM20" s="404"/>
      <c r="AN20" s="404"/>
      <c r="AO20" s="404"/>
      <c r="AP20" s="404"/>
      <c r="AQ20" s="404"/>
      <c r="AR20" s="404"/>
      <c r="AS20" s="405" t="s">
        <v>32</v>
      </c>
      <c r="AT20" s="405"/>
      <c r="AU20" s="405"/>
      <c r="AV20" s="406"/>
    </row>
    <row r="21" spans="2:48" ht="24.75" customHeight="1">
      <c r="B21" s="335" t="s">
        <v>10</v>
      </c>
      <c r="C21" s="394"/>
      <c r="D21" s="394"/>
      <c r="E21" s="394"/>
      <c r="F21" s="394"/>
      <c r="G21" s="423"/>
      <c r="H21" s="415" t="s">
        <v>5</v>
      </c>
      <c r="I21" s="416"/>
      <c r="J21" s="416"/>
      <c r="K21" s="416"/>
      <c r="L21" s="416"/>
      <c r="M21" s="416"/>
      <c r="N21" s="417"/>
      <c r="O21" s="366" t="s">
        <v>12</v>
      </c>
      <c r="P21" s="367"/>
      <c r="Q21" s="367"/>
      <c r="R21" s="367"/>
      <c r="S21" s="407" t="e">
        <f>IF(VLOOKUP($AY$2,Data,24,FALSE)=0,"-",VLOOKUP($AY$2,Data,24,FALSE))</f>
        <v>#REF!</v>
      </c>
      <c r="T21" s="407"/>
      <c r="U21" s="407"/>
      <c r="V21" s="407"/>
      <c r="W21" s="407"/>
      <c r="X21" s="407"/>
      <c r="Y21" s="407"/>
      <c r="Z21" s="407"/>
      <c r="AA21" s="407"/>
      <c r="AB21" s="408" t="s">
        <v>29</v>
      </c>
      <c r="AC21" s="408"/>
      <c r="AD21" s="408"/>
      <c r="AE21" s="409"/>
      <c r="AF21" s="366" t="s">
        <v>13</v>
      </c>
      <c r="AG21" s="367"/>
      <c r="AH21" s="367"/>
      <c r="AI21" s="367"/>
      <c r="AJ21" s="407" t="e">
        <f>IF(VLOOKUP($AY$2,Data,21,FALSE)=0,"-",VLOOKUP($AY$2,Data,21,FALSE))</f>
        <v>#REF!</v>
      </c>
      <c r="AK21" s="407"/>
      <c r="AL21" s="407"/>
      <c r="AM21" s="407"/>
      <c r="AN21" s="407"/>
      <c r="AO21" s="407"/>
      <c r="AP21" s="407"/>
      <c r="AQ21" s="407"/>
      <c r="AR21" s="407"/>
      <c r="AS21" s="408" t="s">
        <v>30</v>
      </c>
      <c r="AT21" s="408"/>
      <c r="AU21" s="408"/>
      <c r="AV21" s="409"/>
    </row>
    <row r="22" spans="2:48" ht="24.75" customHeight="1">
      <c r="B22" s="395"/>
      <c r="C22" s="396"/>
      <c r="D22" s="396"/>
      <c r="E22" s="396"/>
      <c r="F22" s="396"/>
      <c r="G22" s="424"/>
      <c r="H22" s="412" t="s">
        <v>113</v>
      </c>
      <c r="I22" s="413"/>
      <c r="J22" s="413"/>
      <c r="K22" s="413"/>
      <c r="L22" s="413"/>
      <c r="M22" s="413"/>
      <c r="N22" s="414"/>
      <c r="O22" s="399" t="s">
        <v>12</v>
      </c>
      <c r="P22" s="400"/>
      <c r="Q22" s="400"/>
      <c r="R22" s="400"/>
      <c r="S22" s="401" t="e">
        <f>IF(VLOOKUP($AY$2,Data,25,FALSE)=0,"-",VLOOKUP($AY$2,Data,25,FALSE))</f>
        <v>#REF!</v>
      </c>
      <c r="T22" s="401"/>
      <c r="U22" s="401"/>
      <c r="V22" s="401"/>
      <c r="W22" s="401"/>
      <c r="X22" s="401"/>
      <c r="Y22" s="401"/>
      <c r="Z22" s="401"/>
      <c r="AA22" s="401"/>
      <c r="AB22" s="402" t="s">
        <v>31</v>
      </c>
      <c r="AC22" s="402"/>
      <c r="AD22" s="402"/>
      <c r="AE22" s="403"/>
      <c r="AF22" s="399" t="s">
        <v>13</v>
      </c>
      <c r="AG22" s="400"/>
      <c r="AH22" s="400"/>
      <c r="AI22" s="400"/>
      <c r="AJ22" s="401" t="e">
        <f>IF(VLOOKUP($AY$2,Data,22,FALSE)=0,"-",VLOOKUP($AY$2,Data,22,FALSE))</f>
        <v>#REF!</v>
      </c>
      <c r="AK22" s="401"/>
      <c r="AL22" s="401"/>
      <c r="AM22" s="401"/>
      <c r="AN22" s="401"/>
      <c r="AO22" s="401"/>
      <c r="AP22" s="401"/>
      <c r="AQ22" s="401"/>
      <c r="AR22" s="401"/>
      <c r="AS22" s="402" t="s">
        <v>32</v>
      </c>
      <c r="AT22" s="402"/>
      <c r="AU22" s="402"/>
      <c r="AV22" s="403"/>
    </row>
    <row r="23" spans="2:48" ht="24.75" customHeight="1">
      <c r="B23" s="395"/>
      <c r="C23" s="396"/>
      <c r="D23" s="396"/>
      <c r="E23" s="396"/>
      <c r="F23" s="396"/>
      <c r="G23" s="424"/>
      <c r="H23" s="389" t="s">
        <v>114</v>
      </c>
      <c r="I23" s="390"/>
      <c r="J23" s="390"/>
      <c r="K23" s="390"/>
      <c r="L23" s="390"/>
      <c r="M23" s="390"/>
      <c r="N23" s="391"/>
      <c r="O23" s="392" t="s">
        <v>12</v>
      </c>
      <c r="P23" s="393"/>
      <c r="Q23" s="393"/>
      <c r="R23" s="393"/>
      <c r="S23" s="404" t="e">
        <f>IF(VLOOKUP($AY$2,Data,26,FALSE)=0,"-",VLOOKUP($AY$2,Data,26,FALSE))</f>
        <v>#REF!</v>
      </c>
      <c r="T23" s="404"/>
      <c r="U23" s="404"/>
      <c r="V23" s="404"/>
      <c r="W23" s="404"/>
      <c r="X23" s="404"/>
      <c r="Y23" s="404"/>
      <c r="Z23" s="404"/>
      <c r="AA23" s="404"/>
      <c r="AB23" s="405" t="s">
        <v>31</v>
      </c>
      <c r="AC23" s="405"/>
      <c r="AD23" s="405"/>
      <c r="AE23" s="406"/>
      <c r="AF23" s="392" t="s">
        <v>13</v>
      </c>
      <c r="AG23" s="393"/>
      <c r="AH23" s="393"/>
      <c r="AI23" s="393"/>
      <c r="AJ23" s="404" t="e">
        <f>IF(VLOOKUP($AY$2,Data,23,FALSE)=0,"-",VLOOKUP($AY$2,Data,23,FALSE))</f>
        <v>#REF!</v>
      </c>
      <c r="AK23" s="404"/>
      <c r="AL23" s="404"/>
      <c r="AM23" s="404"/>
      <c r="AN23" s="404"/>
      <c r="AO23" s="404"/>
      <c r="AP23" s="404"/>
      <c r="AQ23" s="404"/>
      <c r="AR23" s="404"/>
      <c r="AS23" s="405" t="s">
        <v>32</v>
      </c>
      <c r="AT23" s="405"/>
      <c r="AU23" s="405"/>
      <c r="AV23" s="406"/>
    </row>
    <row r="24" spans="2:48" ht="24.75" customHeight="1">
      <c r="B24" s="335" t="s">
        <v>11</v>
      </c>
      <c r="C24" s="394"/>
      <c r="D24" s="394"/>
      <c r="E24" s="394"/>
      <c r="F24" s="394"/>
      <c r="G24" s="394"/>
      <c r="H24" s="415" t="s">
        <v>5</v>
      </c>
      <c r="I24" s="416"/>
      <c r="J24" s="416"/>
      <c r="K24" s="416"/>
      <c r="L24" s="416"/>
      <c r="M24" s="416"/>
      <c r="N24" s="417"/>
      <c r="O24" s="366" t="s">
        <v>12</v>
      </c>
      <c r="P24" s="367"/>
      <c r="Q24" s="367"/>
      <c r="R24" s="367"/>
      <c r="S24" s="407" t="e">
        <f>IF(VLOOKUP($AY$2,Data,30,FALSE)=0,"-",VLOOKUP($AY$2,Data,30,FALSE))</f>
        <v>#REF!</v>
      </c>
      <c r="T24" s="407"/>
      <c r="U24" s="407"/>
      <c r="V24" s="407"/>
      <c r="W24" s="407"/>
      <c r="X24" s="407"/>
      <c r="Y24" s="407"/>
      <c r="Z24" s="407"/>
      <c r="AA24" s="407"/>
      <c r="AB24" s="408" t="s">
        <v>29</v>
      </c>
      <c r="AC24" s="408"/>
      <c r="AD24" s="408"/>
      <c r="AE24" s="409"/>
      <c r="AF24" s="366" t="s">
        <v>13</v>
      </c>
      <c r="AG24" s="367"/>
      <c r="AH24" s="367"/>
      <c r="AI24" s="367"/>
      <c r="AJ24" s="407" t="e">
        <f>IF(VLOOKUP($AY$2,Data,27,FALSE)=0,"-",VLOOKUP($AY$2,Data,27,FALSE))</f>
        <v>#REF!</v>
      </c>
      <c r="AK24" s="407"/>
      <c r="AL24" s="407"/>
      <c r="AM24" s="407"/>
      <c r="AN24" s="407"/>
      <c r="AO24" s="407"/>
      <c r="AP24" s="407"/>
      <c r="AQ24" s="407"/>
      <c r="AR24" s="407"/>
      <c r="AS24" s="408" t="s">
        <v>30</v>
      </c>
      <c r="AT24" s="408"/>
      <c r="AU24" s="408"/>
      <c r="AV24" s="409"/>
    </row>
    <row r="25" spans="2:48" ht="24.75" customHeight="1">
      <c r="B25" s="395"/>
      <c r="C25" s="396"/>
      <c r="D25" s="396"/>
      <c r="E25" s="396"/>
      <c r="F25" s="396"/>
      <c r="G25" s="396"/>
      <c r="H25" s="412" t="s">
        <v>113</v>
      </c>
      <c r="I25" s="413"/>
      <c r="J25" s="413"/>
      <c r="K25" s="413"/>
      <c r="L25" s="413"/>
      <c r="M25" s="413"/>
      <c r="N25" s="414"/>
      <c r="O25" s="399" t="s">
        <v>12</v>
      </c>
      <c r="P25" s="400"/>
      <c r="Q25" s="400"/>
      <c r="R25" s="400"/>
      <c r="S25" s="401" t="e">
        <f>IF(VLOOKUP($AY$2,Data,31,FALSE)=0,"-",VLOOKUP($AY$2,Data,31,FALSE))</f>
        <v>#REF!</v>
      </c>
      <c r="T25" s="401"/>
      <c r="U25" s="401"/>
      <c r="V25" s="401"/>
      <c r="W25" s="401"/>
      <c r="X25" s="401"/>
      <c r="Y25" s="401"/>
      <c r="Z25" s="401"/>
      <c r="AA25" s="401"/>
      <c r="AB25" s="402" t="s">
        <v>31</v>
      </c>
      <c r="AC25" s="402"/>
      <c r="AD25" s="402"/>
      <c r="AE25" s="403"/>
      <c r="AF25" s="399" t="s">
        <v>13</v>
      </c>
      <c r="AG25" s="400"/>
      <c r="AH25" s="400"/>
      <c r="AI25" s="400"/>
      <c r="AJ25" s="401" t="e">
        <f>IF(VLOOKUP($AY$2,Data,28,FALSE)=0,"-",VLOOKUP($AY$2,Data,28,FALSE))</f>
        <v>#REF!</v>
      </c>
      <c r="AK25" s="401"/>
      <c r="AL25" s="401"/>
      <c r="AM25" s="401"/>
      <c r="AN25" s="401"/>
      <c r="AO25" s="401"/>
      <c r="AP25" s="401"/>
      <c r="AQ25" s="401"/>
      <c r="AR25" s="401"/>
      <c r="AS25" s="402" t="s">
        <v>32</v>
      </c>
      <c r="AT25" s="402"/>
      <c r="AU25" s="402"/>
      <c r="AV25" s="403"/>
    </row>
    <row r="26" spans="2:48" ht="24.75" customHeight="1">
      <c r="B26" s="397"/>
      <c r="C26" s="398"/>
      <c r="D26" s="398"/>
      <c r="E26" s="398"/>
      <c r="F26" s="398"/>
      <c r="G26" s="398"/>
      <c r="H26" s="389" t="s">
        <v>114</v>
      </c>
      <c r="I26" s="390"/>
      <c r="J26" s="390"/>
      <c r="K26" s="390"/>
      <c r="L26" s="390"/>
      <c r="M26" s="390"/>
      <c r="N26" s="391"/>
      <c r="O26" s="392" t="s">
        <v>12</v>
      </c>
      <c r="P26" s="393"/>
      <c r="Q26" s="393"/>
      <c r="R26" s="393"/>
      <c r="S26" s="404" t="e">
        <f>IF(VLOOKUP($AY$2,Data,32,FALSE)=0,"-",VLOOKUP($AY$2,Data,32,FALSE))</f>
        <v>#REF!</v>
      </c>
      <c r="T26" s="404"/>
      <c r="U26" s="404"/>
      <c r="V26" s="404"/>
      <c r="W26" s="404"/>
      <c r="X26" s="404"/>
      <c r="Y26" s="404"/>
      <c r="Z26" s="404"/>
      <c r="AA26" s="404"/>
      <c r="AB26" s="405" t="s">
        <v>31</v>
      </c>
      <c r="AC26" s="405"/>
      <c r="AD26" s="405"/>
      <c r="AE26" s="406"/>
      <c r="AF26" s="392" t="s">
        <v>13</v>
      </c>
      <c r="AG26" s="393"/>
      <c r="AH26" s="393"/>
      <c r="AI26" s="393"/>
      <c r="AJ26" s="404" t="e">
        <f>IF(VLOOKUP($AY$2,Data,29,FALSE)=0,"-",VLOOKUP($AY$2,Data,29,FALSE))</f>
        <v>#REF!</v>
      </c>
      <c r="AK26" s="404"/>
      <c r="AL26" s="404"/>
      <c r="AM26" s="404"/>
      <c r="AN26" s="404"/>
      <c r="AO26" s="404"/>
      <c r="AP26" s="404"/>
      <c r="AQ26" s="404"/>
      <c r="AR26" s="404"/>
      <c r="AS26" s="405" t="s">
        <v>32</v>
      </c>
      <c r="AT26" s="405"/>
      <c r="AU26" s="405"/>
      <c r="AV26" s="406"/>
    </row>
    <row r="27" spans="2:48" ht="24.75" customHeight="1">
      <c r="B27" s="380" t="s">
        <v>7</v>
      </c>
      <c r="C27" s="381"/>
      <c r="D27" s="381"/>
      <c r="E27" s="381"/>
      <c r="F27" s="381"/>
      <c r="G27" s="381"/>
      <c r="H27" s="381"/>
      <c r="I27" s="381"/>
      <c r="J27" s="381"/>
      <c r="K27" s="381"/>
      <c r="L27" s="381"/>
      <c r="M27" s="381"/>
      <c r="N27" s="382"/>
      <c r="O27" s="383" t="s">
        <v>12</v>
      </c>
      <c r="P27" s="384"/>
      <c r="Q27" s="384"/>
      <c r="R27" s="384"/>
      <c r="S27" s="388" t="e">
        <f>IF(VLOOKUP($AY$2,Data,34,FALSE)=0,"-",VLOOKUP($AY$2,Data,34,FALSE))</f>
        <v>#REF!</v>
      </c>
      <c r="T27" s="388"/>
      <c r="U27" s="388"/>
      <c r="V27" s="388"/>
      <c r="W27" s="388"/>
      <c r="X27" s="388"/>
      <c r="Y27" s="388"/>
      <c r="Z27" s="388"/>
      <c r="AA27" s="388"/>
      <c r="AB27" s="386" t="s">
        <v>29</v>
      </c>
      <c r="AC27" s="386"/>
      <c r="AD27" s="386"/>
      <c r="AE27" s="387"/>
      <c r="AF27" s="383" t="s">
        <v>13</v>
      </c>
      <c r="AG27" s="384"/>
      <c r="AH27" s="384"/>
      <c r="AI27" s="384"/>
      <c r="AJ27" s="388" t="e">
        <f>IF(VLOOKUP($AY$2,Data,33,FALSE)=0,"-",VLOOKUP($AY$2,Data,33,FALSE))</f>
        <v>#REF!</v>
      </c>
      <c r="AK27" s="388"/>
      <c r="AL27" s="388"/>
      <c r="AM27" s="388"/>
      <c r="AN27" s="388"/>
      <c r="AO27" s="388"/>
      <c r="AP27" s="388"/>
      <c r="AQ27" s="388"/>
      <c r="AR27" s="388"/>
      <c r="AS27" s="386" t="s">
        <v>30</v>
      </c>
      <c r="AT27" s="386"/>
      <c r="AU27" s="386"/>
      <c r="AV27" s="387"/>
    </row>
    <row r="28" spans="2:48" ht="24.75" customHeight="1">
      <c r="B28" s="380" t="s">
        <v>14</v>
      </c>
      <c r="C28" s="381"/>
      <c r="D28" s="381"/>
      <c r="E28" s="381"/>
      <c r="F28" s="381"/>
      <c r="G28" s="381"/>
      <c r="H28" s="381"/>
      <c r="I28" s="381"/>
      <c r="J28" s="381"/>
      <c r="K28" s="381"/>
      <c r="L28" s="381"/>
      <c r="M28" s="381"/>
      <c r="N28" s="382"/>
      <c r="O28" s="383" t="s">
        <v>12</v>
      </c>
      <c r="P28" s="384"/>
      <c r="Q28" s="384"/>
      <c r="R28" s="384"/>
      <c r="S28" s="388" t="e">
        <f>IF(VLOOKUP($AY$2,Data,38,FALSE)=0,"-",VLOOKUP($AY$2,Data,38,FALSE))</f>
        <v>#REF!</v>
      </c>
      <c r="T28" s="388"/>
      <c r="U28" s="388"/>
      <c r="V28" s="388"/>
      <c r="W28" s="388"/>
      <c r="X28" s="388"/>
      <c r="Y28" s="388"/>
      <c r="Z28" s="388"/>
      <c r="AA28" s="388"/>
      <c r="AB28" s="386" t="s">
        <v>33</v>
      </c>
      <c r="AC28" s="386"/>
      <c r="AD28" s="386"/>
      <c r="AE28" s="387"/>
      <c r="AF28" s="383" t="s">
        <v>13</v>
      </c>
      <c r="AG28" s="384"/>
      <c r="AH28" s="384"/>
      <c r="AI28" s="384"/>
      <c r="AJ28" s="388" t="e">
        <f>IF(VLOOKUP($AY$2,Data,35,FALSE)=0,"-",VLOOKUP($AY$2,Data,35,FALSE))</f>
        <v>#REF!</v>
      </c>
      <c r="AK28" s="388"/>
      <c r="AL28" s="388"/>
      <c r="AM28" s="388"/>
      <c r="AN28" s="388"/>
      <c r="AO28" s="388"/>
      <c r="AP28" s="388"/>
      <c r="AQ28" s="388"/>
      <c r="AR28" s="388"/>
      <c r="AS28" s="386" t="s">
        <v>34</v>
      </c>
      <c r="AT28" s="386"/>
      <c r="AU28" s="386"/>
      <c r="AV28" s="387"/>
    </row>
    <row r="29" spans="2:48" ht="24.75" customHeight="1">
      <c r="B29" s="380" t="s">
        <v>15</v>
      </c>
      <c r="C29" s="381"/>
      <c r="D29" s="381"/>
      <c r="E29" s="381"/>
      <c r="F29" s="381"/>
      <c r="G29" s="381"/>
      <c r="H29" s="381"/>
      <c r="I29" s="381"/>
      <c r="J29" s="381"/>
      <c r="K29" s="381"/>
      <c r="L29" s="381"/>
      <c r="M29" s="381"/>
      <c r="N29" s="382"/>
      <c r="O29" s="383" t="s">
        <v>12</v>
      </c>
      <c r="P29" s="384"/>
      <c r="Q29" s="384"/>
      <c r="R29" s="384"/>
      <c r="S29" s="388" t="e">
        <f>IF(VLOOKUP($AY$2,Data,39,FALSE)=0,"-",VLOOKUP($AY$2,Data,39,FALSE))</f>
        <v>#REF!</v>
      </c>
      <c r="T29" s="388"/>
      <c r="U29" s="388"/>
      <c r="V29" s="388"/>
      <c r="W29" s="388"/>
      <c r="X29" s="388"/>
      <c r="Y29" s="388"/>
      <c r="Z29" s="388"/>
      <c r="AA29" s="388"/>
      <c r="AB29" s="386" t="s">
        <v>29</v>
      </c>
      <c r="AC29" s="386"/>
      <c r="AD29" s="386"/>
      <c r="AE29" s="387"/>
      <c r="AF29" s="383" t="s">
        <v>13</v>
      </c>
      <c r="AG29" s="384"/>
      <c r="AH29" s="384"/>
      <c r="AI29" s="384"/>
      <c r="AJ29" s="388" t="e">
        <f>IF(VLOOKUP($AY$2,Data,36,FALSE)=0,"-",VLOOKUP($AY$2,Data,36,FALSE))</f>
        <v>#REF!</v>
      </c>
      <c r="AK29" s="388"/>
      <c r="AL29" s="388"/>
      <c r="AM29" s="388"/>
      <c r="AN29" s="388"/>
      <c r="AO29" s="388"/>
      <c r="AP29" s="388"/>
      <c r="AQ29" s="388"/>
      <c r="AR29" s="388"/>
      <c r="AS29" s="386" t="s">
        <v>30</v>
      </c>
      <c r="AT29" s="386"/>
      <c r="AU29" s="386"/>
      <c r="AV29" s="387"/>
    </row>
    <row r="30" spans="2:48" ht="24.75" customHeight="1">
      <c r="B30" s="374" t="s">
        <v>18</v>
      </c>
      <c r="C30" s="375"/>
      <c r="D30" s="375"/>
      <c r="E30" s="375"/>
      <c r="F30" s="375"/>
      <c r="G30" s="375"/>
      <c r="H30" s="375"/>
      <c r="I30" s="375"/>
      <c r="J30" s="375"/>
      <c r="K30" s="375"/>
      <c r="L30" s="375"/>
      <c r="M30" s="375"/>
      <c r="N30" s="376"/>
      <c r="O30" s="366" t="s">
        <v>12</v>
      </c>
      <c r="P30" s="367"/>
      <c r="Q30" s="367"/>
      <c r="R30" s="367"/>
      <c r="S30" s="407" t="e">
        <f>IF(VLOOKUP($AY$2,Data,40,FALSE)=0,"-",VLOOKUP($AY$2,Data,40,FALSE))</f>
        <v>#REF!</v>
      </c>
      <c r="T30" s="407"/>
      <c r="U30" s="407"/>
      <c r="V30" s="407"/>
      <c r="W30" s="407"/>
      <c r="X30" s="407"/>
      <c r="Y30" s="407"/>
      <c r="Z30" s="407"/>
      <c r="AA30" s="407"/>
      <c r="AB30" s="364" t="s">
        <v>29</v>
      </c>
      <c r="AC30" s="364"/>
      <c r="AD30" s="364"/>
      <c r="AE30" s="365"/>
      <c r="AF30" s="366" t="s">
        <v>13</v>
      </c>
      <c r="AG30" s="367"/>
      <c r="AH30" s="367"/>
      <c r="AI30" s="367"/>
      <c r="AJ30" s="407" t="e">
        <f>IF(VLOOKUP($AY$2,Data,37,FALSE)=0,"-",VLOOKUP($AY$2,Data,37,FALSE))</f>
        <v>#REF!</v>
      </c>
      <c r="AK30" s="407"/>
      <c r="AL30" s="407"/>
      <c r="AM30" s="407"/>
      <c r="AN30" s="407"/>
      <c r="AO30" s="407"/>
      <c r="AP30" s="407"/>
      <c r="AQ30" s="407"/>
      <c r="AR30" s="407"/>
      <c r="AS30" s="364" t="s">
        <v>30</v>
      </c>
      <c r="AT30" s="364"/>
      <c r="AU30" s="364"/>
      <c r="AV30" s="365"/>
    </row>
    <row r="31" spans="2:48" ht="33.75" customHeight="1">
      <c r="B31" s="374" t="s">
        <v>16</v>
      </c>
      <c r="C31" s="375"/>
      <c r="D31" s="375"/>
      <c r="E31" s="375"/>
      <c r="F31" s="375"/>
      <c r="G31" s="375"/>
      <c r="H31" s="375"/>
      <c r="I31" s="375"/>
      <c r="J31" s="375"/>
      <c r="K31" s="375"/>
      <c r="L31" s="375"/>
      <c r="M31" s="375"/>
      <c r="N31" s="376"/>
      <c r="O31" s="482" t="e">
        <f>IF(VLOOKUP($AY$2,Data,41,FALSE)=0,"-",VLOOKUP($AY$2,Data,41,FALSE))</f>
        <v>#REF!</v>
      </c>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row>
    <row r="32" spans="2:48" ht="21.75" customHeight="1">
      <c r="B32" s="380" t="s">
        <v>8</v>
      </c>
      <c r="C32" s="381"/>
      <c r="D32" s="381"/>
      <c r="E32" s="381"/>
      <c r="F32" s="381"/>
      <c r="G32" s="381"/>
      <c r="H32" s="381"/>
      <c r="I32" s="381"/>
      <c r="J32" s="381"/>
      <c r="K32" s="381"/>
      <c r="L32" s="381"/>
      <c r="M32" s="381"/>
      <c r="N32" s="382"/>
      <c r="O32" s="482" t="e">
        <f>IF(VLOOKUP($AY$2,Data,42,FALSE)=0,"-",VLOOKUP($AY$2,Data,42,FALSE))</f>
        <v>#REF!</v>
      </c>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4"/>
    </row>
    <row r="33" spans="2:48" ht="18" customHeight="1">
      <c r="B33" s="335" t="s">
        <v>2</v>
      </c>
      <c r="C33" s="369"/>
      <c r="D33" s="369"/>
      <c r="E33" s="369"/>
      <c r="F33" s="369"/>
      <c r="G33" s="369"/>
      <c r="H33" s="369"/>
      <c r="I33" s="369"/>
      <c r="J33" s="369"/>
      <c r="K33" s="369"/>
      <c r="L33" s="369"/>
      <c r="M33" s="369"/>
      <c r="N33" s="370"/>
      <c r="O33" s="341" t="s">
        <v>27</v>
      </c>
      <c r="P33" s="342"/>
      <c r="Q33" s="342"/>
      <c r="R33" s="342"/>
      <c r="S33" s="342"/>
      <c r="T33" s="342"/>
      <c r="U33" s="342"/>
      <c r="V33" s="343"/>
      <c r="W33" s="478" t="e">
        <f>VLOOKUP($AY$2,Data,43,FALSE)</f>
        <v>#REF!</v>
      </c>
      <c r="X33" s="479"/>
      <c r="Y33" s="479"/>
      <c r="Z33" s="479"/>
      <c r="AA33" s="479"/>
      <c r="AB33" s="479"/>
      <c r="AC33" s="479"/>
      <c r="AD33" s="479"/>
      <c r="AE33" s="480"/>
      <c r="AF33" s="344" t="s">
        <v>28</v>
      </c>
      <c r="AG33" s="342"/>
      <c r="AH33" s="342"/>
      <c r="AI33" s="342"/>
      <c r="AJ33" s="342"/>
      <c r="AK33" s="342"/>
      <c r="AL33" s="342"/>
      <c r="AM33" s="343"/>
      <c r="AN33" s="478" t="e">
        <f>VLOOKUP($AY$2,Data,44,FALSE)</f>
        <v>#REF!</v>
      </c>
      <c r="AO33" s="479"/>
      <c r="AP33" s="479"/>
      <c r="AQ33" s="479"/>
      <c r="AR33" s="479"/>
      <c r="AS33" s="479"/>
      <c r="AT33" s="479"/>
      <c r="AU33" s="479"/>
      <c r="AV33" s="481"/>
    </row>
    <row r="34" spans="2:48" ht="18" customHeight="1">
      <c r="B34" s="371"/>
      <c r="C34" s="372"/>
      <c r="D34" s="372"/>
      <c r="E34" s="372"/>
      <c r="F34" s="372"/>
      <c r="G34" s="372"/>
      <c r="H34" s="372"/>
      <c r="I34" s="372"/>
      <c r="J34" s="372"/>
      <c r="K34" s="372"/>
      <c r="L34" s="372"/>
      <c r="M34" s="372"/>
      <c r="N34" s="373"/>
      <c r="O34" s="345" t="s">
        <v>0</v>
      </c>
      <c r="P34" s="346"/>
      <c r="Q34" s="346"/>
      <c r="R34" s="346"/>
      <c r="S34" s="346"/>
      <c r="T34" s="346"/>
      <c r="U34" s="346"/>
      <c r="V34" s="347"/>
      <c r="W34" s="485" t="e">
        <f>VLOOKUP($AY$2,Data,45,FALSE)</f>
        <v>#REF!</v>
      </c>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 customHeight="1">
      <c r="B35" s="335" t="s">
        <v>3</v>
      </c>
      <c r="C35" s="336"/>
      <c r="D35" s="336"/>
      <c r="E35" s="336"/>
      <c r="F35" s="336"/>
      <c r="G35" s="336"/>
      <c r="H35" s="336"/>
      <c r="I35" s="336"/>
      <c r="J35" s="336"/>
      <c r="K35" s="336"/>
      <c r="L35" s="336"/>
      <c r="M35" s="336"/>
      <c r="N35" s="337"/>
      <c r="O35" s="341" t="s">
        <v>27</v>
      </c>
      <c r="P35" s="342"/>
      <c r="Q35" s="342"/>
      <c r="R35" s="342"/>
      <c r="S35" s="342"/>
      <c r="T35" s="342"/>
      <c r="U35" s="342"/>
      <c r="V35" s="343"/>
      <c r="W35" s="478" t="e">
        <f>VLOOKUP($AY$2,Data,46,FALSE)</f>
        <v>#REF!</v>
      </c>
      <c r="X35" s="479"/>
      <c r="Y35" s="479"/>
      <c r="Z35" s="479"/>
      <c r="AA35" s="479"/>
      <c r="AB35" s="479"/>
      <c r="AC35" s="479"/>
      <c r="AD35" s="479"/>
      <c r="AE35" s="480"/>
      <c r="AF35" s="344" t="s">
        <v>28</v>
      </c>
      <c r="AG35" s="342"/>
      <c r="AH35" s="342"/>
      <c r="AI35" s="342"/>
      <c r="AJ35" s="342"/>
      <c r="AK35" s="342"/>
      <c r="AL35" s="342"/>
      <c r="AM35" s="343"/>
      <c r="AN35" s="478" t="e">
        <f>VLOOKUP($AY$2,Data,47,FALSE)</f>
        <v>#REF!</v>
      </c>
      <c r="AO35" s="479"/>
      <c r="AP35" s="479"/>
      <c r="AQ35" s="479"/>
      <c r="AR35" s="479"/>
      <c r="AS35" s="479"/>
      <c r="AT35" s="479"/>
      <c r="AU35" s="479"/>
      <c r="AV35" s="481"/>
    </row>
    <row r="36" spans="2:48" ht="18" customHeight="1">
      <c r="B36" s="338"/>
      <c r="C36" s="339"/>
      <c r="D36" s="339"/>
      <c r="E36" s="339"/>
      <c r="F36" s="339"/>
      <c r="G36" s="339"/>
      <c r="H36" s="339"/>
      <c r="I36" s="339"/>
      <c r="J36" s="339"/>
      <c r="K36" s="339"/>
      <c r="L36" s="339"/>
      <c r="M36" s="339"/>
      <c r="N36" s="340"/>
      <c r="O36" s="345" t="s">
        <v>0</v>
      </c>
      <c r="P36" s="346"/>
      <c r="Q36" s="346"/>
      <c r="R36" s="346"/>
      <c r="S36" s="346"/>
      <c r="T36" s="346"/>
      <c r="U36" s="346"/>
      <c r="V36" s="347"/>
      <c r="W36" s="485" t="e">
        <f>VLOOKUP($AY$2,Data,48,FALSE)</f>
        <v>#REF!</v>
      </c>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 customHeight="1">
      <c r="B37" s="351" t="s">
        <v>1</v>
      </c>
      <c r="C37" s="336"/>
      <c r="D37" s="336"/>
      <c r="E37" s="336"/>
      <c r="F37" s="336"/>
      <c r="G37" s="336"/>
      <c r="H37" s="336"/>
      <c r="I37" s="336"/>
      <c r="J37" s="336"/>
      <c r="K37" s="336"/>
      <c r="L37" s="336"/>
      <c r="M37" s="336"/>
      <c r="N37" s="337"/>
      <c r="O37" s="488" t="e">
        <f>VLOOKUP($AY$2,Data,49,FALSE)</f>
        <v>#REF!</v>
      </c>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90"/>
    </row>
    <row r="38" spans="2:48" ht="18" customHeight="1">
      <c r="B38" s="352"/>
      <c r="C38" s="353"/>
      <c r="D38" s="353"/>
      <c r="E38" s="353"/>
      <c r="F38" s="353"/>
      <c r="G38" s="353"/>
      <c r="H38" s="353"/>
      <c r="I38" s="353"/>
      <c r="J38" s="353"/>
      <c r="K38" s="353"/>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60"/>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3"/>
    </row>
    <row r="41" spans="2:48" ht="18" customHeight="1">
      <c r="B41" s="352"/>
      <c r="C41" s="353"/>
      <c r="D41" s="353"/>
      <c r="E41" s="353"/>
      <c r="F41" s="353"/>
      <c r="G41" s="353"/>
      <c r="H41" s="353"/>
      <c r="I41" s="353"/>
      <c r="J41" s="353"/>
      <c r="K41" s="353"/>
      <c r="L41" s="353"/>
      <c r="M41" s="353"/>
      <c r="N41" s="354"/>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2"/>
    </row>
    <row r="42" spans="2:48" ht="18" customHeight="1">
      <c r="B42" s="333" t="s">
        <v>20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row>
    <row r="43" spans="2:48" ht="18" customHeight="1">
      <c r="B43" s="334" t="s">
        <v>35</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sheetData>
  <sheetProtection/>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F25:AI25"/>
    <mergeCell ref="O13:AV14"/>
    <mergeCell ref="AB15:AE15"/>
    <mergeCell ref="H15:N15"/>
    <mergeCell ref="AS15:AV15"/>
    <mergeCell ref="S15:AA15"/>
    <mergeCell ref="O15:R15"/>
    <mergeCell ref="AJ15:AR15"/>
    <mergeCell ref="AS16:AV16"/>
    <mergeCell ref="AJ25:AR25"/>
    <mergeCell ref="AF26:AI26"/>
    <mergeCell ref="AS21:AV21"/>
    <mergeCell ref="AJ21:AR21"/>
    <mergeCell ref="AJ24:AR24"/>
    <mergeCell ref="AF21:AI21"/>
    <mergeCell ref="AS26:AV26"/>
    <mergeCell ref="AS25:AV25"/>
    <mergeCell ref="AS24:AV24"/>
    <mergeCell ref="AF24:AI24"/>
    <mergeCell ref="B43:AV43"/>
    <mergeCell ref="W34:AV34"/>
    <mergeCell ref="B33:N34"/>
    <mergeCell ref="B42:AV42"/>
    <mergeCell ref="B35:N36"/>
    <mergeCell ref="W36:AV36"/>
    <mergeCell ref="O37:AV37"/>
    <mergeCell ref="O38:AV38"/>
    <mergeCell ref="O34:V34"/>
    <mergeCell ref="O35:V35"/>
    <mergeCell ref="B32:N32"/>
    <mergeCell ref="O32:AV32"/>
    <mergeCell ref="AB30:AE30"/>
    <mergeCell ref="AJ29:AR29"/>
    <mergeCell ref="AF30:AI30"/>
    <mergeCell ref="AJ30:AR30"/>
    <mergeCell ref="B31:N31"/>
    <mergeCell ref="B29:N29"/>
    <mergeCell ref="AS29:AV29"/>
    <mergeCell ref="AB29:AE29"/>
    <mergeCell ref="H25:N25"/>
    <mergeCell ref="B27:N27"/>
    <mergeCell ref="B24:G26"/>
    <mergeCell ref="B28:N28"/>
    <mergeCell ref="B30:N30"/>
    <mergeCell ref="AS30:AV30"/>
    <mergeCell ref="O31:AV31"/>
    <mergeCell ref="AF27:AI27"/>
    <mergeCell ref="AJ28:AR28"/>
    <mergeCell ref="AF28:AI28"/>
    <mergeCell ref="AJ27:AR27"/>
    <mergeCell ref="O28:R28"/>
    <mergeCell ref="AB27:AE27"/>
    <mergeCell ref="O9:AV10"/>
    <mergeCell ref="AF15:AI15"/>
    <mergeCell ref="AS17:AV17"/>
    <mergeCell ref="AF16:AI16"/>
    <mergeCell ref="AF17:AI17"/>
    <mergeCell ref="O24:R24"/>
    <mergeCell ref="O25:R25"/>
    <mergeCell ref="O27:R27"/>
    <mergeCell ref="AB28:AE28"/>
    <mergeCell ref="S28:AA28"/>
    <mergeCell ref="S25:AA25"/>
    <mergeCell ref="AB25:AE25"/>
    <mergeCell ref="O39:AV39"/>
    <mergeCell ref="O36:V36"/>
    <mergeCell ref="O33:V33"/>
    <mergeCell ref="W33:AE33"/>
    <mergeCell ref="AN33:AV33"/>
    <mergeCell ref="W35:AE35"/>
    <mergeCell ref="AN35:AV35"/>
    <mergeCell ref="AF35:AM35"/>
    <mergeCell ref="B6:N6"/>
    <mergeCell ref="H19:N19"/>
    <mergeCell ref="H18:N18"/>
    <mergeCell ref="B9:N10"/>
    <mergeCell ref="B13:N14"/>
    <mergeCell ref="H16:N16"/>
    <mergeCell ref="B15:G20"/>
    <mergeCell ref="O19:R19"/>
    <mergeCell ref="AB17:AE17"/>
    <mergeCell ref="O16:R16"/>
    <mergeCell ref="O17:R17"/>
    <mergeCell ref="AB18:AE18"/>
    <mergeCell ref="T17:Z17"/>
    <mergeCell ref="AB19:AE19"/>
    <mergeCell ref="AJ18:AR18"/>
    <mergeCell ref="AF19:AI19"/>
    <mergeCell ref="AS18:AV18"/>
    <mergeCell ref="AJ20:AR20"/>
    <mergeCell ref="AJ19:AR19"/>
    <mergeCell ref="AS19:AV19"/>
    <mergeCell ref="AS20:AV20"/>
    <mergeCell ref="AF20:AI20"/>
    <mergeCell ref="AF18:AI18"/>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140" t="s">
        <v>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X2" s="11" t="s">
        <v>43</v>
      </c>
      <c r="AY2" s="12">
        <v>4</v>
      </c>
    </row>
    <row r="3" spans="45:48" ht="9.75" customHeight="1">
      <c r="AS3" s="3"/>
      <c r="AT3" s="3"/>
      <c r="AU3" s="3"/>
      <c r="AV3" s="2"/>
    </row>
    <row r="4" spans="2:48" ht="15.75" customHeight="1">
      <c r="B4" s="465" t="s">
        <v>111</v>
      </c>
      <c r="C4" s="466"/>
      <c r="D4" s="466"/>
      <c r="E4" s="466"/>
      <c r="F4" s="466"/>
      <c r="G4" s="466"/>
      <c r="H4" s="466"/>
      <c r="I4" s="466"/>
      <c r="J4" s="466"/>
      <c r="K4" s="466"/>
      <c r="L4" s="466"/>
      <c r="M4" s="466"/>
      <c r="N4" s="467"/>
      <c r="O4" s="465" t="e">
        <f>VLOOKUP($AY$2,Data,3,FALSE)</f>
        <v>#REF!</v>
      </c>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7"/>
    </row>
    <row r="5" spans="2:48" ht="15.75" customHeight="1">
      <c r="B5" s="468"/>
      <c r="C5" s="469"/>
      <c r="D5" s="469"/>
      <c r="E5" s="469"/>
      <c r="F5" s="469"/>
      <c r="G5" s="469"/>
      <c r="H5" s="469"/>
      <c r="I5" s="469"/>
      <c r="J5" s="469"/>
      <c r="K5" s="469"/>
      <c r="L5" s="469"/>
      <c r="M5" s="469"/>
      <c r="N5" s="470"/>
      <c r="O5" s="468"/>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70"/>
    </row>
    <row r="6" spans="2:48" ht="23.25" customHeight="1">
      <c r="B6" s="471" t="s">
        <v>23</v>
      </c>
      <c r="C6" s="472"/>
      <c r="D6" s="472"/>
      <c r="E6" s="472"/>
      <c r="F6" s="472"/>
      <c r="G6" s="472"/>
      <c r="H6" s="472"/>
      <c r="I6" s="472"/>
      <c r="J6" s="472"/>
      <c r="K6" s="472"/>
      <c r="L6" s="472"/>
      <c r="M6" s="472"/>
      <c r="N6" s="473"/>
      <c r="O6" s="474" t="e">
        <f>VLOOKUP($AY$2,Data,4,FALSE)</f>
        <v>#REF!</v>
      </c>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6"/>
    </row>
    <row r="7" spans="2:48" ht="18" customHeight="1">
      <c r="B7" s="335" t="s">
        <v>26</v>
      </c>
      <c r="C7" s="336"/>
      <c r="D7" s="336"/>
      <c r="E7" s="336"/>
      <c r="F7" s="336"/>
      <c r="G7" s="336"/>
      <c r="H7" s="336"/>
      <c r="I7" s="336"/>
      <c r="J7" s="336"/>
      <c r="K7" s="336"/>
      <c r="L7" s="336"/>
      <c r="M7" s="336"/>
      <c r="N7" s="337"/>
      <c r="O7" s="465" t="e">
        <f>VLOOKUP($AY$2,Data,5,FALSE)&amp;VLOOKUP($AY$2,Data,6,FALSE)</f>
        <v>#REF!</v>
      </c>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7"/>
    </row>
    <row r="8" spans="2:48" ht="18" customHeight="1">
      <c r="B8" s="338"/>
      <c r="C8" s="339"/>
      <c r="D8" s="339"/>
      <c r="E8" s="339"/>
      <c r="F8" s="339"/>
      <c r="G8" s="339"/>
      <c r="H8" s="339"/>
      <c r="I8" s="339"/>
      <c r="J8" s="339"/>
      <c r="K8" s="339"/>
      <c r="L8" s="339"/>
      <c r="M8" s="339"/>
      <c r="N8" s="340"/>
      <c r="O8" s="468"/>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35" t="s">
        <v>24</v>
      </c>
      <c r="C9" s="336"/>
      <c r="D9" s="336"/>
      <c r="E9" s="336"/>
      <c r="F9" s="336"/>
      <c r="G9" s="336"/>
      <c r="H9" s="336"/>
      <c r="I9" s="336"/>
      <c r="J9" s="336"/>
      <c r="K9" s="336"/>
      <c r="L9" s="336"/>
      <c r="M9" s="336"/>
      <c r="N9" s="337"/>
      <c r="O9" s="465" t="e">
        <f>VLOOKUP($AY$2,Data,7,FALSE)</f>
        <v>#REF!</v>
      </c>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7"/>
    </row>
    <row r="10" spans="2:48" ht="17.25" customHeight="1">
      <c r="B10" s="338"/>
      <c r="C10" s="339"/>
      <c r="D10" s="339"/>
      <c r="E10" s="339"/>
      <c r="F10" s="339"/>
      <c r="G10" s="339"/>
      <c r="H10" s="339"/>
      <c r="I10" s="339"/>
      <c r="J10" s="339"/>
      <c r="K10" s="339"/>
      <c r="L10" s="339"/>
      <c r="M10" s="339"/>
      <c r="N10" s="340"/>
      <c r="O10" s="468"/>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70"/>
    </row>
    <row r="11" spans="2:48" ht="15.75" customHeight="1">
      <c r="B11" s="351" t="s">
        <v>112</v>
      </c>
      <c r="C11" s="336"/>
      <c r="D11" s="336"/>
      <c r="E11" s="336"/>
      <c r="F11" s="336"/>
      <c r="G11" s="336"/>
      <c r="H11" s="336"/>
      <c r="I11" s="336"/>
      <c r="J11" s="336"/>
      <c r="K11" s="336"/>
      <c r="L11" s="336"/>
      <c r="M11" s="336"/>
      <c r="N11" s="337"/>
      <c r="O11" s="491" t="e">
        <f>VLOOKUP($AY$2,Data,8,FALSE)</f>
        <v>#REF!</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492"/>
    </row>
    <row r="12" spans="2:48" ht="15.75" customHeight="1">
      <c r="B12" s="338"/>
      <c r="C12" s="339"/>
      <c r="D12" s="339"/>
      <c r="E12" s="339"/>
      <c r="F12" s="339"/>
      <c r="G12" s="339"/>
      <c r="H12" s="339"/>
      <c r="I12" s="339"/>
      <c r="J12" s="339"/>
      <c r="K12" s="339"/>
      <c r="L12" s="339"/>
      <c r="M12" s="339"/>
      <c r="N12" s="340"/>
      <c r="O12" s="493"/>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5"/>
    </row>
    <row r="13" spans="2:48" ht="18" customHeight="1">
      <c r="B13" s="447" t="s">
        <v>115</v>
      </c>
      <c r="C13" s="448"/>
      <c r="D13" s="448"/>
      <c r="E13" s="448"/>
      <c r="F13" s="448"/>
      <c r="G13" s="448"/>
      <c r="H13" s="448"/>
      <c r="I13" s="448"/>
      <c r="J13" s="448"/>
      <c r="K13" s="448"/>
      <c r="L13" s="448"/>
      <c r="M13" s="448"/>
      <c r="N13" s="449"/>
      <c r="O13" s="453" t="e">
        <f>VLOOKUP($AY$2,Data,2,FALSE)</f>
        <v>#REF!</v>
      </c>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5"/>
    </row>
    <row r="14" spans="2:48" ht="18" customHeight="1">
      <c r="B14" s="450"/>
      <c r="C14" s="451"/>
      <c r="D14" s="451"/>
      <c r="E14" s="451"/>
      <c r="F14" s="451"/>
      <c r="G14" s="451"/>
      <c r="H14" s="451"/>
      <c r="I14" s="451"/>
      <c r="J14" s="451"/>
      <c r="K14" s="451"/>
      <c r="L14" s="451"/>
      <c r="M14" s="451"/>
      <c r="N14" s="452"/>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8"/>
    </row>
    <row r="15" spans="2:48" ht="24.75" customHeight="1">
      <c r="B15" s="335" t="s">
        <v>9</v>
      </c>
      <c r="C15" s="336"/>
      <c r="D15" s="336"/>
      <c r="E15" s="336"/>
      <c r="F15" s="336"/>
      <c r="G15" s="444"/>
      <c r="H15" s="415" t="s">
        <v>4</v>
      </c>
      <c r="I15" s="416"/>
      <c r="J15" s="416"/>
      <c r="K15" s="416"/>
      <c r="L15" s="416"/>
      <c r="M15" s="416"/>
      <c r="N15" s="417"/>
      <c r="O15" s="366" t="s">
        <v>12</v>
      </c>
      <c r="P15" s="367"/>
      <c r="Q15" s="367"/>
      <c r="R15" s="367"/>
      <c r="S15" s="430" t="e">
        <f>IF(VLOOKUP($AY$2,Data,10,FALSE)=0,"-",VLOOKUP($AY$2,Data,10,FALSE))</f>
        <v>#REF!</v>
      </c>
      <c r="T15" s="430"/>
      <c r="U15" s="430"/>
      <c r="V15" s="430"/>
      <c r="W15" s="430"/>
      <c r="X15" s="430"/>
      <c r="Y15" s="430"/>
      <c r="Z15" s="430"/>
      <c r="AA15" s="430"/>
      <c r="AB15" s="430"/>
      <c r="AC15" s="430"/>
      <c r="AD15" s="430"/>
      <c r="AE15" s="431"/>
      <c r="AF15" s="366" t="s">
        <v>13</v>
      </c>
      <c r="AG15" s="367"/>
      <c r="AH15" s="367"/>
      <c r="AI15" s="367"/>
      <c r="AJ15" s="430" t="e">
        <f>IF(VLOOKUP($AY$2,Data,9,FALSE)=0,"-",VLOOKUP($AY$2,Data,9,FALSE))</f>
        <v>#REF!</v>
      </c>
      <c r="AK15" s="430"/>
      <c r="AL15" s="430"/>
      <c r="AM15" s="430"/>
      <c r="AN15" s="430"/>
      <c r="AO15" s="430"/>
      <c r="AP15" s="430"/>
      <c r="AQ15" s="430"/>
      <c r="AR15" s="430"/>
      <c r="AS15" s="430"/>
      <c r="AT15" s="430"/>
      <c r="AU15" s="430"/>
      <c r="AV15" s="431"/>
    </row>
    <row r="16" spans="2:48" ht="24.75" customHeight="1">
      <c r="B16" s="352"/>
      <c r="C16" s="353"/>
      <c r="D16" s="353"/>
      <c r="E16" s="353"/>
      <c r="F16" s="353"/>
      <c r="G16" s="445"/>
      <c r="H16" s="412" t="s">
        <v>5</v>
      </c>
      <c r="I16" s="413"/>
      <c r="J16" s="413"/>
      <c r="K16" s="413"/>
      <c r="L16" s="413"/>
      <c r="M16" s="413"/>
      <c r="N16" s="414"/>
      <c r="O16" s="399" t="s">
        <v>12</v>
      </c>
      <c r="P16" s="400"/>
      <c r="Q16" s="400"/>
      <c r="R16" s="400"/>
      <c r="S16" s="401" t="e">
        <f>IF(VLOOKUP($AY$2,Data,16,FALSE)=0,"-",VLOOKUP($AY$2,Data,16,FALSE))</f>
        <v>#REF!</v>
      </c>
      <c r="T16" s="401"/>
      <c r="U16" s="401"/>
      <c r="V16" s="401"/>
      <c r="W16" s="401"/>
      <c r="X16" s="401"/>
      <c r="Y16" s="401"/>
      <c r="Z16" s="401"/>
      <c r="AA16" s="401"/>
      <c r="AB16" s="402" t="s">
        <v>29</v>
      </c>
      <c r="AC16" s="402"/>
      <c r="AD16" s="402"/>
      <c r="AE16" s="403"/>
      <c r="AF16" s="399" t="s">
        <v>13</v>
      </c>
      <c r="AG16" s="400"/>
      <c r="AH16" s="400"/>
      <c r="AI16" s="400"/>
      <c r="AJ16" s="401" t="e">
        <f>IF(VLOOKUP($AY$2,Data,11,FALSE)=0,"-",VLOOKUP($AY$2,Data,11,FALSE))</f>
        <v>#REF!</v>
      </c>
      <c r="AK16" s="401"/>
      <c r="AL16" s="401"/>
      <c r="AM16" s="401"/>
      <c r="AN16" s="401"/>
      <c r="AO16" s="401"/>
      <c r="AP16" s="401"/>
      <c r="AQ16" s="401"/>
      <c r="AR16" s="401"/>
      <c r="AS16" s="402" t="s">
        <v>30</v>
      </c>
      <c r="AT16" s="402"/>
      <c r="AU16" s="402"/>
      <c r="AV16" s="403"/>
    </row>
    <row r="17" spans="2:48" ht="24.75" customHeight="1">
      <c r="B17" s="352"/>
      <c r="C17" s="353"/>
      <c r="D17" s="353"/>
      <c r="E17" s="353"/>
      <c r="F17" s="353"/>
      <c r="G17" s="445"/>
      <c r="H17" s="433" t="s">
        <v>19</v>
      </c>
      <c r="I17" s="434"/>
      <c r="J17" s="434"/>
      <c r="K17" s="434"/>
      <c r="L17" s="434"/>
      <c r="M17" s="434"/>
      <c r="N17" s="435"/>
      <c r="O17" s="419" t="s">
        <v>12</v>
      </c>
      <c r="P17" s="420"/>
      <c r="Q17" s="420"/>
      <c r="R17" s="420"/>
      <c r="S17" s="13" t="s">
        <v>44</v>
      </c>
      <c r="T17" s="477" t="e">
        <f>IF(VLOOKUP($AY$2,Data,17,FALSE)=0,"-",VLOOKUP($AY$2,Data,17,FALSE))</f>
        <v>#REF!</v>
      </c>
      <c r="U17" s="477"/>
      <c r="V17" s="477"/>
      <c r="W17" s="477"/>
      <c r="X17" s="477"/>
      <c r="Y17" s="477"/>
      <c r="Z17" s="477"/>
      <c r="AA17" s="13" t="s">
        <v>45</v>
      </c>
      <c r="AB17" s="402" t="s">
        <v>29</v>
      </c>
      <c r="AC17" s="402"/>
      <c r="AD17" s="402"/>
      <c r="AE17" s="403"/>
      <c r="AF17" s="419" t="s">
        <v>13</v>
      </c>
      <c r="AG17" s="420"/>
      <c r="AH17" s="420"/>
      <c r="AI17" s="420"/>
      <c r="AJ17" s="13" t="s">
        <v>46</v>
      </c>
      <c r="AK17" s="477" t="e">
        <f>IF(VLOOKUP($AY$2,Data,12,FALSE)=0,"-",VLOOKUP($AY$2,Data,12,FALSE))</f>
        <v>#REF!</v>
      </c>
      <c r="AL17" s="477"/>
      <c r="AM17" s="477"/>
      <c r="AN17" s="477"/>
      <c r="AO17" s="477"/>
      <c r="AP17" s="477"/>
      <c r="AQ17" s="477"/>
      <c r="AR17" s="13" t="s">
        <v>47</v>
      </c>
      <c r="AS17" s="402" t="s">
        <v>30</v>
      </c>
      <c r="AT17" s="402"/>
      <c r="AU17" s="402"/>
      <c r="AV17" s="403"/>
    </row>
    <row r="18" spans="2:48" ht="24.75" customHeight="1">
      <c r="B18" s="352"/>
      <c r="C18" s="353"/>
      <c r="D18" s="353"/>
      <c r="E18" s="353"/>
      <c r="F18" s="353"/>
      <c r="G18" s="445"/>
      <c r="H18" s="427" t="s">
        <v>6</v>
      </c>
      <c r="I18" s="428"/>
      <c r="J18" s="428"/>
      <c r="K18" s="428"/>
      <c r="L18" s="428"/>
      <c r="M18" s="428"/>
      <c r="N18" s="429"/>
      <c r="O18" s="419" t="s">
        <v>12</v>
      </c>
      <c r="P18" s="420"/>
      <c r="Q18" s="420"/>
      <c r="R18" s="420"/>
      <c r="S18" s="477" t="e">
        <f>IF(VLOOKUP($AY$2,Data,18,FALSE)=0,"-",VLOOKUP($AY$2,Data,18,FALSE))</f>
        <v>#REF!</v>
      </c>
      <c r="T18" s="477"/>
      <c r="U18" s="477"/>
      <c r="V18" s="477"/>
      <c r="W18" s="477"/>
      <c r="X18" s="477"/>
      <c r="Y18" s="477"/>
      <c r="Z18" s="477"/>
      <c r="AA18" s="477"/>
      <c r="AB18" s="425"/>
      <c r="AC18" s="425"/>
      <c r="AD18" s="425"/>
      <c r="AE18" s="426"/>
      <c r="AF18" s="419" t="s">
        <v>13</v>
      </c>
      <c r="AG18" s="420"/>
      <c r="AH18" s="420"/>
      <c r="AI18" s="420"/>
      <c r="AJ18" s="477" t="e">
        <f>IF(VLOOKUP($AY$2,Data,13,FALSE)=0,"-",VLOOKUP($AY$2,Data,13,FALSE))</f>
        <v>#REF!</v>
      </c>
      <c r="AK18" s="477"/>
      <c r="AL18" s="477"/>
      <c r="AM18" s="477"/>
      <c r="AN18" s="477"/>
      <c r="AO18" s="477"/>
      <c r="AP18" s="477"/>
      <c r="AQ18" s="477"/>
      <c r="AR18" s="477"/>
      <c r="AS18" s="425"/>
      <c r="AT18" s="425"/>
      <c r="AU18" s="425"/>
      <c r="AV18" s="426"/>
    </row>
    <row r="19" spans="2:48" ht="24.75" customHeight="1">
      <c r="B19" s="352"/>
      <c r="C19" s="353"/>
      <c r="D19" s="353"/>
      <c r="E19" s="353"/>
      <c r="F19" s="353"/>
      <c r="G19" s="445"/>
      <c r="H19" s="427" t="s">
        <v>113</v>
      </c>
      <c r="I19" s="428"/>
      <c r="J19" s="428"/>
      <c r="K19" s="428"/>
      <c r="L19" s="428"/>
      <c r="M19" s="428"/>
      <c r="N19" s="429"/>
      <c r="O19" s="419" t="s">
        <v>12</v>
      </c>
      <c r="P19" s="420"/>
      <c r="Q19" s="420"/>
      <c r="R19" s="420"/>
      <c r="S19" s="477" t="e">
        <f>IF(VLOOKUP($AY$2,Data,19,FALSE)=0,"-",VLOOKUP($AY$2,Data,19,FALSE))</f>
        <v>#REF!</v>
      </c>
      <c r="T19" s="477"/>
      <c r="U19" s="477"/>
      <c r="V19" s="477"/>
      <c r="W19" s="477"/>
      <c r="X19" s="477"/>
      <c r="Y19" s="477"/>
      <c r="Z19" s="477"/>
      <c r="AA19" s="477"/>
      <c r="AB19" s="421" t="s">
        <v>31</v>
      </c>
      <c r="AC19" s="421"/>
      <c r="AD19" s="421"/>
      <c r="AE19" s="422"/>
      <c r="AF19" s="419" t="s">
        <v>13</v>
      </c>
      <c r="AG19" s="420"/>
      <c r="AH19" s="420"/>
      <c r="AI19" s="420"/>
      <c r="AJ19" s="477" t="e">
        <f>IF(VLOOKUP($AY$2,Data,14,FALSE)=0,"-",VLOOKUP($AY$2,Data,14,FALSE))</f>
        <v>#REF!</v>
      </c>
      <c r="AK19" s="477"/>
      <c r="AL19" s="477"/>
      <c r="AM19" s="477"/>
      <c r="AN19" s="477"/>
      <c r="AO19" s="477"/>
      <c r="AP19" s="477"/>
      <c r="AQ19" s="477"/>
      <c r="AR19" s="477"/>
      <c r="AS19" s="421" t="s">
        <v>32</v>
      </c>
      <c r="AT19" s="421"/>
      <c r="AU19" s="421"/>
      <c r="AV19" s="422"/>
    </row>
    <row r="20" spans="2:48" ht="24.75" customHeight="1">
      <c r="B20" s="338"/>
      <c r="C20" s="339"/>
      <c r="D20" s="339"/>
      <c r="E20" s="339"/>
      <c r="F20" s="339"/>
      <c r="G20" s="446"/>
      <c r="H20" s="389" t="s">
        <v>114</v>
      </c>
      <c r="I20" s="390"/>
      <c r="J20" s="390"/>
      <c r="K20" s="390"/>
      <c r="L20" s="390"/>
      <c r="M20" s="390"/>
      <c r="N20" s="391"/>
      <c r="O20" s="392" t="s">
        <v>12</v>
      </c>
      <c r="P20" s="393"/>
      <c r="Q20" s="393"/>
      <c r="R20" s="393"/>
      <c r="S20" s="404" t="e">
        <f>IF(VLOOKUP($AY$2,Data,20,FALSE)=0,"-",VLOOKUP($AY$2,Data,20,FALSE))</f>
        <v>#REF!</v>
      </c>
      <c r="T20" s="404"/>
      <c r="U20" s="404"/>
      <c r="V20" s="404"/>
      <c r="W20" s="404"/>
      <c r="X20" s="404"/>
      <c r="Y20" s="404"/>
      <c r="Z20" s="404"/>
      <c r="AA20" s="404"/>
      <c r="AB20" s="405" t="s">
        <v>31</v>
      </c>
      <c r="AC20" s="405"/>
      <c r="AD20" s="405"/>
      <c r="AE20" s="406"/>
      <c r="AF20" s="392" t="s">
        <v>13</v>
      </c>
      <c r="AG20" s="393"/>
      <c r="AH20" s="393"/>
      <c r="AI20" s="393"/>
      <c r="AJ20" s="404" t="e">
        <f>IF(VLOOKUP($AY$2,Data,15,FALSE)=0,"-",VLOOKUP($AY$2,Data,15,FALSE))</f>
        <v>#REF!</v>
      </c>
      <c r="AK20" s="404"/>
      <c r="AL20" s="404"/>
      <c r="AM20" s="404"/>
      <c r="AN20" s="404"/>
      <c r="AO20" s="404"/>
      <c r="AP20" s="404"/>
      <c r="AQ20" s="404"/>
      <c r="AR20" s="404"/>
      <c r="AS20" s="405" t="s">
        <v>32</v>
      </c>
      <c r="AT20" s="405"/>
      <c r="AU20" s="405"/>
      <c r="AV20" s="406"/>
    </row>
    <row r="21" spans="2:48" ht="24.75" customHeight="1">
      <c r="B21" s="335" t="s">
        <v>10</v>
      </c>
      <c r="C21" s="394"/>
      <c r="D21" s="394"/>
      <c r="E21" s="394"/>
      <c r="F21" s="394"/>
      <c r="G21" s="423"/>
      <c r="H21" s="415" t="s">
        <v>5</v>
      </c>
      <c r="I21" s="416"/>
      <c r="J21" s="416"/>
      <c r="K21" s="416"/>
      <c r="L21" s="416"/>
      <c r="M21" s="416"/>
      <c r="N21" s="417"/>
      <c r="O21" s="366" t="s">
        <v>12</v>
      </c>
      <c r="P21" s="367"/>
      <c r="Q21" s="367"/>
      <c r="R21" s="367"/>
      <c r="S21" s="407" t="e">
        <f>IF(VLOOKUP($AY$2,Data,24,FALSE)=0,"-",VLOOKUP($AY$2,Data,24,FALSE))</f>
        <v>#REF!</v>
      </c>
      <c r="T21" s="407"/>
      <c r="U21" s="407"/>
      <c r="V21" s="407"/>
      <c r="W21" s="407"/>
      <c r="X21" s="407"/>
      <c r="Y21" s="407"/>
      <c r="Z21" s="407"/>
      <c r="AA21" s="407"/>
      <c r="AB21" s="408" t="s">
        <v>29</v>
      </c>
      <c r="AC21" s="408"/>
      <c r="AD21" s="408"/>
      <c r="AE21" s="409"/>
      <c r="AF21" s="366" t="s">
        <v>13</v>
      </c>
      <c r="AG21" s="367"/>
      <c r="AH21" s="367"/>
      <c r="AI21" s="367"/>
      <c r="AJ21" s="407" t="e">
        <f>IF(VLOOKUP($AY$2,Data,21,FALSE)=0,"-",VLOOKUP($AY$2,Data,21,FALSE))</f>
        <v>#REF!</v>
      </c>
      <c r="AK21" s="407"/>
      <c r="AL21" s="407"/>
      <c r="AM21" s="407"/>
      <c r="AN21" s="407"/>
      <c r="AO21" s="407"/>
      <c r="AP21" s="407"/>
      <c r="AQ21" s="407"/>
      <c r="AR21" s="407"/>
      <c r="AS21" s="408" t="s">
        <v>30</v>
      </c>
      <c r="AT21" s="408"/>
      <c r="AU21" s="408"/>
      <c r="AV21" s="409"/>
    </row>
    <row r="22" spans="2:48" ht="24.75" customHeight="1">
      <c r="B22" s="395"/>
      <c r="C22" s="396"/>
      <c r="D22" s="396"/>
      <c r="E22" s="396"/>
      <c r="F22" s="396"/>
      <c r="G22" s="424"/>
      <c r="H22" s="412" t="s">
        <v>113</v>
      </c>
      <c r="I22" s="413"/>
      <c r="J22" s="413"/>
      <c r="K22" s="413"/>
      <c r="L22" s="413"/>
      <c r="M22" s="413"/>
      <c r="N22" s="414"/>
      <c r="O22" s="399" t="s">
        <v>12</v>
      </c>
      <c r="P22" s="400"/>
      <c r="Q22" s="400"/>
      <c r="R22" s="400"/>
      <c r="S22" s="401" t="e">
        <f>IF(VLOOKUP($AY$2,Data,25,FALSE)=0,"-",VLOOKUP($AY$2,Data,25,FALSE))</f>
        <v>#REF!</v>
      </c>
      <c r="T22" s="401"/>
      <c r="U22" s="401"/>
      <c r="V22" s="401"/>
      <c r="W22" s="401"/>
      <c r="X22" s="401"/>
      <c r="Y22" s="401"/>
      <c r="Z22" s="401"/>
      <c r="AA22" s="401"/>
      <c r="AB22" s="402" t="s">
        <v>31</v>
      </c>
      <c r="AC22" s="402"/>
      <c r="AD22" s="402"/>
      <c r="AE22" s="403"/>
      <c r="AF22" s="399" t="s">
        <v>13</v>
      </c>
      <c r="AG22" s="400"/>
      <c r="AH22" s="400"/>
      <c r="AI22" s="400"/>
      <c r="AJ22" s="401" t="e">
        <f>IF(VLOOKUP($AY$2,Data,22,FALSE)=0,"-",VLOOKUP($AY$2,Data,22,FALSE))</f>
        <v>#REF!</v>
      </c>
      <c r="AK22" s="401"/>
      <c r="AL22" s="401"/>
      <c r="AM22" s="401"/>
      <c r="AN22" s="401"/>
      <c r="AO22" s="401"/>
      <c r="AP22" s="401"/>
      <c r="AQ22" s="401"/>
      <c r="AR22" s="401"/>
      <c r="AS22" s="402" t="s">
        <v>32</v>
      </c>
      <c r="AT22" s="402"/>
      <c r="AU22" s="402"/>
      <c r="AV22" s="403"/>
    </row>
    <row r="23" spans="2:48" ht="24.75" customHeight="1">
      <c r="B23" s="395"/>
      <c r="C23" s="396"/>
      <c r="D23" s="396"/>
      <c r="E23" s="396"/>
      <c r="F23" s="396"/>
      <c r="G23" s="424"/>
      <c r="H23" s="389" t="s">
        <v>114</v>
      </c>
      <c r="I23" s="390"/>
      <c r="J23" s="390"/>
      <c r="K23" s="390"/>
      <c r="L23" s="390"/>
      <c r="M23" s="390"/>
      <c r="N23" s="391"/>
      <c r="O23" s="392" t="s">
        <v>12</v>
      </c>
      <c r="P23" s="393"/>
      <c r="Q23" s="393"/>
      <c r="R23" s="393"/>
      <c r="S23" s="404" t="e">
        <f>IF(VLOOKUP($AY$2,Data,26,FALSE)=0,"-",VLOOKUP($AY$2,Data,26,FALSE))</f>
        <v>#REF!</v>
      </c>
      <c r="T23" s="404"/>
      <c r="U23" s="404"/>
      <c r="V23" s="404"/>
      <c r="W23" s="404"/>
      <c r="X23" s="404"/>
      <c r="Y23" s="404"/>
      <c r="Z23" s="404"/>
      <c r="AA23" s="404"/>
      <c r="AB23" s="405" t="s">
        <v>31</v>
      </c>
      <c r="AC23" s="405"/>
      <c r="AD23" s="405"/>
      <c r="AE23" s="406"/>
      <c r="AF23" s="392" t="s">
        <v>13</v>
      </c>
      <c r="AG23" s="393"/>
      <c r="AH23" s="393"/>
      <c r="AI23" s="393"/>
      <c r="AJ23" s="404" t="e">
        <f>IF(VLOOKUP($AY$2,Data,23,FALSE)=0,"-",VLOOKUP($AY$2,Data,23,FALSE))</f>
        <v>#REF!</v>
      </c>
      <c r="AK23" s="404"/>
      <c r="AL23" s="404"/>
      <c r="AM23" s="404"/>
      <c r="AN23" s="404"/>
      <c r="AO23" s="404"/>
      <c r="AP23" s="404"/>
      <c r="AQ23" s="404"/>
      <c r="AR23" s="404"/>
      <c r="AS23" s="405" t="s">
        <v>32</v>
      </c>
      <c r="AT23" s="405"/>
      <c r="AU23" s="405"/>
      <c r="AV23" s="406"/>
    </row>
    <row r="24" spans="2:48" ht="24.75" customHeight="1">
      <c r="B24" s="335" t="s">
        <v>11</v>
      </c>
      <c r="C24" s="394"/>
      <c r="D24" s="394"/>
      <c r="E24" s="394"/>
      <c r="F24" s="394"/>
      <c r="G24" s="394"/>
      <c r="H24" s="415" t="s">
        <v>5</v>
      </c>
      <c r="I24" s="416"/>
      <c r="J24" s="416"/>
      <c r="K24" s="416"/>
      <c r="L24" s="416"/>
      <c r="M24" s="416"/>
      <c r="N24" s="417"/>
      <c r="O24" s="366" t="s">
        <v>12</v>
      </c>
      <c r="P24" s="367"/>
      <c r="Q24" s="367"/>
      <c r="R24" s="367"/>
      <c r="S24" s="407" t="e">
        <f>IF(VLOOKUP($AY$2,Data,30,FALSE)=0,"-",VLOOKUP($AY$2,Data,30,FALSE))</f>
        <v>#REF!</v>
      </c>
      <c r="T24" s="407"/>
      <c r="U24" s="407"/>
      <c r="V24" s="407"/>
      <c r="W24" s="407"/>
      <c r="X24" s="407"/>
      <c r="Y24" s="407"/>
      <c r="Z24" s="407"/>
      <c r="AA24" s="407"/>
      <c r="AB24" s="408" t="s">
        <v>29</v>
      </c>
      <c r="AC24" s="408"/>
      <c r="AD24" s="408"/>
      <c r="AE24" s="409"/>
      <c r="AF24" s="366" t="s">
        <v>13</v>
      </c>
      <c r="AG24" s="367"/>
      <c r="AH24" s="367"/>
      <c r="AI24" s="367"/>
      <c r="AJ24" s="407" t="e">
        <f>IF(VLOOKUP($AY$2,Data,27,FALSE)=0,"-",VLOOKUP($AY$2,Data,27,FALSE))</f>
        <v>#REF!</v>
      </c>
      <c r="AK24" s="407"/>
      <c r="AL24" s="407"/>
      <c r="AM24" s="407"/>
      <c r="AN24" s="407"/>
      <c r="AO24" s="407"/>
      <c r="AP24" s="407"/>
      <c r="AQ24" s="407"/>
      <c r="AR24" s="407"/>
      <c r="AS24" s="408" t="s">
        <v>30</v>
      </c>
      <c r="AT24" s="408"/>
      <c r="AU24" s="408"/>
      <c r="AV24" s="409"/>
    </row>
    <row r="25" spans="2:48" ht="24.75" customHeight="1">
      <c r="B25" s="395"/>
      <c r="C25" s="396"/>
      <c r="D25" s="396"/>
      <c r="E25" s="396"/>
      <c r="F25" s="396"/>
      <c r="G25" s="396"/>
      <c r="H25" s="412" t="s">
        <v>113</v>
      </c>
      <c r="I25" s="413"/>
      <c r="J25" s="413"/>
      <c r="K25" s="413"/>
      <c r="L25" s="413"/>
      <c r="M25" s="413"/>
      <c r="N25" s="414"/>
      <c r="O25" s="399" t="s">
        <v>12</v>
      </c>
      <c r="P25" s="400"/>
      <c r="Q25" s="400"/>
      <c r="R25" s="400"/>
      <c r="S25" s="401" t="e">
        <f>IF(VLOOKUP($AY$2,Data,31,FALSE)=0,"-",VLOOKUP($AY$2,Data,31,FALSE))</f>
        <v>#REF!</v>
      </c>
      <c r="T25" s="401"/>
      <c r="U25" s="401"/>
      <c r="V25" s="401"/>
      <c r="W25" s="401"/>
      <c r="X25" s="401"/>
      <c r="Y25" s="401"/>
      <c r="Z25" s="401"/>
      <c r="AA25" s="401"/>
      <c r="AB25" s="402" t="s">
        <v>31</v>
      </c>
      <c r="AC25" s="402"/>
      <c r="AD25" s="402"/>
      <c r="AE25" s="403"/>
      <c r="AF25" s="399" t="s">
        <v>13</v>
      </c>
      <c r="AG25" s="400"/>
      <c r="AH25" s="400"/>
      <c r="AI25" s="400"/>
      <c r="AJ25" s="401" t="e">
        <f>IF(VLOOKUP($AY$2,Data,28,FALSE)=0,"-",VLOOKUP($AY$2,Data,28,FALSE))</f>
        <v>#REF!</v>
      </c>
      <c r="AK25" s="401"/>
      <c r="AL25" s="401"/>
      <c r="AM25" s="401"/>
      <c r="AN25" s="401"/>
      <c r="AO25" s="401"/>
      <c r="AP25" s="401"/>
      <c r="AQ25" s="401"/>
      <c r="AR25" s="401"/>
      <c r="AS25" s="402" t="s">
        <v>32</v>
      </c>
      <c r="AT25" s="402"/>
      <c r="AU25" s="402"/>
      <c r="AV25" s="403"/>
    </row>
    <row r="26" spans="2:48" ht="24.75" customHeight="1">
      <c r="B26" s="397"/>
      <c r="C26" s="398"/>
      <c r="D26" s="398"/>
      <c r="E26" s="398"/>
      <c r="F26" s="398"/>
      <c r="G26" s="398"/>
      <c r="H26" s="389" t="s">
        <v>114</v>
      </c>
      <c r="I26" s="390"/>
      <c r="J26" s="390"/>
      <c r="K26" s="390"/>
      <c r="L26" s="390"/>
      <c r="M26" s="390"/>
      <c r="N26" s="391"/>
      <c r="O26" s="392" t="s">
        <v>12</v>
      </c>
      <c r="P26" s="393"/>
      <c r="Q26" s="393"/>
      <c r="R26" s="393"/>
      <c r="S26" s="404" t="e">
        <f>IF(VLOOKUP($AY$2,Data,32,FALSE)=0,"-",VLOOKUP($AY$2,Data,32,FALSE))</f>
        <v>#REF!</v>
      </c>
      <c r="T26" s="404"/>
      <c r="U26" s="404"/>
      <c r="V26" s="404"/>
      <c r="W26" s="404"/>
      <c r="X26" s="404"/>
      <c r="Y26" s="404"/>
      <c r="Z26" s="404"/>
      <c r="AA26" s="404"/>
      <c r="AB26" s="405" t="s">
        <v>31</v>
      </c>
      <c r="AC26" s="405"/>
      <c r="AD26" s="405"/>
      <c r="AE26" s="406"/>
      <c r="AF26" s="392" t="s">
        <v>13</v>
      </c>
      <c r="AG26" s="393"/>
      <c r="AH26" s="393"/>
      <c r="AI26" s="393"/>
      <c r="AJ26" s="404" t="e">
        <f>IF(VLOOKUP($AY$2,Data,29,FALSE)=0,"-",VLOOKUP($AY$2,Data,29,FALSE))</f>
        <v>#REF!</v>
      </c>
      <c r="AK26" s="404"/>
      <c r="AL26" s="404"/>
      <c r="AM26" s="404"/>
      <c r="AN26" s="404"/>
      <c r="AO26" s="404"/>
      <c r="AP26" s="404"/>
      <c r="AQ26" s="404"/>
      <c r="AR26" s="404"/>
      <c r="AS26" s="405" t="s">
        <v>32</v>
      </c>
      <c r="AT26" s="405"/>
      <c r="AU26" s="405"/>
      <c r="AV26" s="406"/>
    </row>
    <row r="27" spans="2:48" ht="24.75" customHeight="1">
      <c r="B27" s="380" t="s">
        <v>7</v>
      </c>
      <c r="C27" s="381"/>
      <c r="D27" s="381"/>
      <c r="E27" s="381"/>
      <c r="F27" s="381"/>
      <c r="G27" s="381"/>
      <c r="H27" s="381"/>
      <c r="I27" s="381"/>
      <c r="J27" s="381"/>
      <c r="K27" s="381"/>
      <c r="L27" s="381"/>
      <c r="M27" s="381"/>
      <c r="N27" s="382"/>
      <c r="O27" s="383" t="s">
        <v>12</v>
      </c>
      <c r="P27" s="384"/>
      <c r="Q27" s="384"/>
      <c r="R27" s="384"/>
      <c r="S27" s="388" t="e">
        <f>IF(VLOOKUP($AY$2,Data,34,FALSE)=0,"-",VLOOKUP($AY$2,Data,34,FALSE))</f>
        <v>#REF!</v>
      </c>
      <c r="T27" s="388"/>
      <c r="U27" s="388"/>
      <c r="V27" s="388"/>
      <c r="W27" s="388"/>
      <c r="X27" s="388"/>
      <c r="Y27" s="388"/>
      <c r="Z27" s="388"/>
      <c r="AA27" s="388"/>
      <c r="AB27" s="386" t="s">
        <v>29</v>
      </c>
      <c r="AC27" s="386"/>
      <c r="AD27" s="386"/>
      <c r="AE27" s="387"/>
      <c r="AF27" s="383" t="s">
        <v>13</v>
      </c>
      <c r="AG27" s="384"/>
      <c r="AH27" s="384"/>
      <c r="AI27" s="384"/>
      <c r="AJ27" s="388" t="e">
        <f>IF(VLOOKUP($AY$2,Data,33,FALSE)=0,"-",VLOOKUP($AY$2,Data,33,FALSE))</f>
        <v>#REF!</v>
      </c>
      <c r="AK27" s="388"/>
      <c r="AL27" s="388"/>
      <c r="AM27" s="388"/>
      <c r="AN27" s="388"/>
      <c r="AO27" s="388"/>
      <c r="AP27" s="388"/>
      <c r="AQ27" s="388"/>
      <c r="AR27" s="388"/>
      <c r="AS27" s="386" t="s">
        <v>30</v>
      </c>
      <c r="AT27" s="386"/>
      <c r="AU27" s="386"/>
      <c r="AV27" s="387"/>
    </row>
    <row r="28" spans="2:48" ht="24.75" customHeight="1">
      <c r="B28" s="380" t="s">
        <v>14</v>
      </c>
      <c r="C28" s="381"/>
      <c r="D28" s="381"/>
      <c r="E28" s="381"/>
      <c r="F28" s="381"/>
      <c r="G28" s="381"/>
      <c r="H28" s="381"/>
      <c r="I28" s="381"/>
      <c r="J28" s="381"/>
      <c r="K28" s="381"/>
      <c r="L28" s="381"/>
      <c r="M28" s="381"/>
      <c r="N28" s="382"/>
      <c r="O28" s="383" t="s">
        <v>12</v>
      </c>
      <c r="P28" s="384"/>
      <c r="Q28" s="384"/>
      <c r="R28" s="384"/>
      <c r="S28" s="388" t="e">
        <f>IF(VLOOKUP($AY$2,Data,38,FALSE)=0,"-",VLOOKUP($AY$2,Data,38,FALSE))</f>
        <v>#REF!</v>
      </c>
      <c r="T28" s="388"/>
      <c r="U28" s="388"/>
      <c r="V28" s="388"/>
      <c r="W28" s="388"/>
      <c r="X28" s="388"/>
      <c r="Y28" s="388"/>
      <c r="Z28" s="388"/>
      <c r="AA28" s="388"/>
      <c r="AB28" s="386" t="s">
        <v>33</v>
      </c>
      <c r="AC28" s="386"/>
      <c r="AD28" s="386"/>
      <c r="AE28" s="387"/>
      <c r="AF28" s="383" t="s">
        <v>13</v>
      </c>
      <c r="AG28" s="384"/>
      <c r="AH28" s="384"/>
      <c r="AI28" s="384"/>
      <c r="AJ28" s="388" t="e">
        <f>IF(VLOOKUP($AY$2,Data,35,FALSE)=0,"-",VLOOKUP($AY$2,Data,35,FALSE))</f>
        <v>#REF!</v>
      </c>
      <c r="AK28" s="388"/>
      <c r="AL28" s="388"/>
      <c r="AM28" s="388"/>
      <c r="AN28" s="388"/>
      <c r="AO28" s="388"/>
      <c r="AP28" s="388"/>
      <c r="AQ28" s="388"/>
      <c r="AR28" s="388"/>
      <c r="AS28" s="386" t="s">
        <v>34</v>
      </c>
      <c r="AT28" s="386"/>
      <c r="AU28" s="386"/>
      <c r="AV28" s="387"/>
    </row>
    <row r="29" spans="2:48" ht="24.75" customHeight="1">
      <c r="B29" s="380" t="s">
        <v>15</v>
      </c>
      <c r="C29" s="381"/>
      <c r="D29" s="381"/>
      <c r="E29" s="381"/>
      <c r="F29" s="381"/>
      <c r="G29" s="381"/>
      <c r="H29" s="381"/>
      <c r="I29" s="381"/>
      <c r="J29" s="381"/>
      <c r="K29" s="381"/>
      <c r="L29" s="381"/>
      <c r="M29" s="381"/>
      <c r="N29" s="382"/>
      <c r="O29" s="383" t="s">
        <v>12</v>
      </c>
      <c r="P29" s="384"/>
      <c r="Q29" s="384"/>
      <c r="R29" s="384"/>
      <c r="S29" s="388" t="e">
        <f>IF(VLOOKUP($AY$2,Data,39,FALSE)=0,"-",VLOOKUP($AY$2,Data,39,FALSE))</f>
        <v>#REF!</v>
      </c>
      <c r="T29" s="388"/>
      <c r="U29" s="388"/>
      <c r="V29" s="388"/>
      <c r="W29" s="388"/>
      <c r="X29" s="388"/>
      <c r="Y29" s="388"/>
      <c r="Z29" s="388"/>
      <c r="AA29" s="388"/>
      <c r="AB29" s="386" t="s">
        <v>29</v>
      </c>
      <c r="AC29" s="386"/>
      <c r="AD29" s="386"/>
      <c r="AE29" s="387"/>
      <c r="AF29" s="383" t="s">
        <v>13</v>
      </c>
      <c r="AG29" s="384"/>
      <c r="AH29" s="384"/>
      <c r="AI29" s="384"/>
      <c r="AJ29" s="388" t="e">
        <f>IF(VLOOKUP($AY$2,Data,36,FALSE)=0,"-",VLOOKUP($AY$2,Data,36,FALSE))</f>
        <v>#REF!</v>
      </c>
      <c r="AK29" s="388"/>
      <c r="AL29" s="388"/>
      <c r="AM29" s="388"/>
      <c r="AN29" s="388"/>
      <c r="AO29" s="388"/>
      <c r="AP29" s="388"/>
      <c r="AQ29" s="388"/>
      <c r="AR29" s="388"/>
      <c r="AS29" s="386" t="s">
        <v>30</v>
      </c>
      <c r="AT29" s="386"/>
      <c r="AU29" s="386"/>
      <c r="AV29" s="387"/>
    </row>
    <row r="30" spans="2:48" ht="24.75" customHeight="1">
      <c r="B30" s="374" t="s">
        <v>18</v>
      </c>
      <c r="C30" s="375"/>
      <c r="D30" s="375"/>
      <c r="E30" s="375"/>
      <c r="F30" s="375"/>
      <c r="G30" s="375"/>
      <c r="H30" s="375"/>
      <c r="I30" s="375"/>
      <c r="J30" s="375"/>
      <c r="K30" s="375"/>
      <c r="L30" s="375"/>
      <c r="M30" s="375"/>
      <c r="N30" s="376"/>
      <c r="O30" s="366" t="s">
        <v>12</v>
      </c>
      <c r="P30" s="367"/>
      <c r="Q30" s="367"/>
      <c r="R30" s="367"/>
      <c r="S30" s="407" t="e">
        <f>IF(VLOOKUP($AY$2,Data,40,FALSE)=0,"-",VLOOKUP($AY$2,Data,40,FALSE))</f>
        <v>#REF!</v>
      </c>
      <c r="T30" s="407"/>
      <c r="U30" s="407"/>
      <c r="V30" s="407"/>
      <c r="W30" s="407"/>
      <c r="X30" s="407"/>
      <c r="Y30" s="407"/>
      <c r="Z30" s="407"/>
      <c r="AA30" s="407"/>
      <c r="AB30" s="364" t="s">
        <v>29</v>
      </c>
      <c r="AC30" s="364"/>
      <c r="AD30" s="364"/>
      <c r="AE30" s="365"/>
      <c r="AF30" s="366" t="s">
        <v>13</v>
      </c>
      <c r="AG30" s="367"/>
      <c r="AH30" s="367"/>
      <c r="AI30" s="367"/>
      <c r="AJ30" s="407" t="e">
        <f>IF(VLOOKUP($AY$2,Data,37,FALSE)=0,"-",VLOOKUP($AY$2,Data,37,FALSE))</f>
        <v>#REF!</v>
      </c>
      <c r="AK30" s="407"/>
      <c r="AL30" s="407"/>
      <c r="AM30" s="407"/>
      <c r="AN30" s="407"/>
      <c r="AO30" s="407"/>
      <c r="AP30" s="407"/>
      <c r="AQ30" s="407"/>
      <c r="AR30" s="407"/>
      <c r="AS30" s="364" t="s">
        <v>30</v>
      </c>
      <c r="AT30" s="364"/>
      <c r="AU30" s="364"/>
      <c r="AV30" s="365"/>
    </row>
    <row r="31" spans="2:48" ht="33.75" customHeight="1">
      <c r="B31" s="374" t="s">
        <v>16</v>
      </c>
      <c r="C31" s="375"/>
      <c r="D31" s="375"/>
      <c r="E31" s="375"/>
      <c r="F31" s="375"/>
      <c r="G31" s="375"/>
      <c r="H31" s="375"/>
      <c r="I31" s="375"/>
      <c r="J31" s="375"/>
      <c r="K31" s="375"/>
      <c r="L31" s="375"/>
      <c r="M31" s="375"/>
      <c r="N31" s="376"/>
      <c r="O31" s="482" t="e">
        <f>IF(VLOOKUP($AY$2,Data,41,FALSE)=0,"-",VLOOKUP($AY$2,Data,41,FALSE))</f>
        <v>#REF!</v>
      </c>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row>
    <row r="32" spans="2:48" ht="21.75" customHeight="1">
      <c r="B32" s="380" t="s">
        <v>8</v>
      </c>
      <c r="C32" s="381"/>
      <c r="D32" s="381"/>
      <c r="E32" s="381"/>
      <c r="F32" s="381"/>
      <c r="G32" s="381"/>
      <c r="H32" s="381"/>
      <c r="I32" s="381"/>
      <c r="J32" s="381"/>
      <c r="K32" s="381"/>
      <c r="L32" s="381"/>
      <c r="M32" s="381"/>
      <c r="N32" s="382"/>
      <c r="O32" s="482" t="e">
        <f>IF(VLOOKUP($AY$2,Data,42,FALSE)=0,"-",VLOOKUP($AY$2,Data,42,FALSE))</f>
        <v>#REF!</v>
      </c>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4"/>
    </row>
    <row r="33" spans="2:48" ht="18" customHeight="1">
      <c r="B33" s="335" t="s">
        <v>2</v>
      </c>
      <c r="C33" s="369"/>
      <c r="D33" s="369"/>
      <c r="E33" s="369"/>
      <c r="F33" s="369"/>
      <c r="G33" s="369"/>
      <c r="H33" s="369"/>
      <c r="I33" s="369"/>
      <c r="J33" s="369"/>
      <c r="K33" s="369"/>
      <c r="L33" s="369"/>
      <c r="M33" s="369"/>
      <c r="N33" s="370"/>
      <c r="O33" s="341" t="s">
        <v>27</v>
      </c>
      <c r="P33" s="342"/>
      <c r="Q33" s="342"/>
      <c r="R33" s="342"/>
      <c r="S33" s="342"/>
      <c r="T33" s="342"/>
      <c r="U33" s="342"/>
      <c r="V33" s="343"/>
      <c r="W33" s="478" t="e">
        <f>VLOOKUP($AY$2,Data,43,FALSE)</f>
        <v>#REF!</v>
      </c>
      <c r="X33" s="479"/>
      <c r="Y33" s="479"/>
      <c r="Z33" s="479"/>
      <c r="AA33" s="479"/>
      <c r="AB33" s="479"/>
      <c r="AC33" s="479"/>
      <c r="AD33" s="479"/>
      <c r="AE33" s="480"/>
      <c r="AF33" s="344" t="s">
        <v>28</v>
      </c>
      <c r="AG33" s="342"/>
      <c r="AH33" s="342"/>
      <c r="AI33" s="342"/>
      <c r="AJ33" s="342"/>
      <c r="AK33" s="342"/>
      <c r="AL33" s="342"/>
      <c r="AM33" s="343"/>
      <c r="AN33" s="478" t="e">
        <f>VLOOKUP($AY$2,Data,44,FALSE)</f>
        <v>#REF!</v>
      </c>
      <c r="AO33" s="479"/>
      <c r="AP33" s="479"/>
      <c r="AQ33" s="479"/>
      <c r="AR33" s="479"/>
      <c r="AS33" s="479"/>
      <c r="AT33" s="479"/>
      <c r="AU33" s="479"/>
      <c r="AV33" s="481"/>
    </row>
    <row r="34" spans="2:48" ht="18" customHeight="1">
      <c r="B34" s="371"/>
      <c r="C34" s="372"/>
      <c r="D34" s="372"/>
      <c r="E34" s="372"/>
      <c r="F34" s="372"/>
      <c r="G34" s="372"/>
      <c r="H34" s="372"/>
      <c r="I34" s="372"/>
      <c r="J34" s="372"/>
      <c r="K34" s="372"/>
      <c r="L34" s="372"/>
      <c r="M34" s="372"/>
      <c r="N34" s="373"/>
      <c r="O34" s="345" t="s">
        <v>0</v>
      </c>
      <c r="P34" s="346"/>
      <c r="Q34" s="346"/>
      <c r="R34" s="346"/>
      <c r="S34" s="346"/>
      <c r="T34" s="346"/>
      <c r="U34" s="346"/>
      <c r="V34" s="347"/>
      <c r="W34" s="485" t="e">
        <f>VLOOKUP($AY$2,Data,45,FALSE)</f>
        <v>#REF!</v>
      </c>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 customHeight="1">
      <c r="B35" s="335" t="s">
        <v>3</v>
      </c>
      <c r="C35" s="336"/>
      <c r="D35" s="336"/>
      <c r="E35" s="336"/>
      <c r="F35" s="336"/>
      <c r="G35" s="336"/>
      <c r="H35" s="336"/>
      <c r="I35" s="336"/>
      <c r="J35" s="336"/>
      <c r="K35" s="336"/>
      <c r="L35" s="336"/>
      <c r="M35" s="336"/>
      <c r="N35" s="337"/>
      <c r="O35" s="341" t="s">
        <v>27</v>
      </c>
      <c r="P35" s="342"/>
      <c r="Q35" s="342"/>
      <c r="R35" s="342"/>
      <c r="S35" s="342"/>
      <c r="T35" s="342"/>
      <c r="U35" s="342"/>
      <c r="V35" s="343"/>
      <c r="W35" s="478" t="e">
        <f>VLOOKUP($AY$2,Data,46,FALSE)</f>
        <v>#REF!</v>
      </c>
      <c r="X35" s="479"/>
      <c r="Y35" s="479"/>
      <c r="Z35" s="479"/>
      <c r="AA35" s="479"/>
      <c r="AB35" s="479"/>
      <c r="AC35" s="479"/>
      <c r="AD35" s="479"/>
      <c r="AE35" s="480"/>
      <c r="AF35" s="344" t="s">
        <v>28</v>
      </c>
      <c r="AG35" s="342"/>
      <c r="AH35" s="342"/>
      <c r="AI35" s="342"/>
      <c r="AJ35" s="342"/>
      <c r="AK35" s="342"/>
      <c r="AL35" s="342"/>
      <c r="AM35" s="343"/>
      <c r="AN35" s="478" t="e">
        <f>VLOOKUP($AY$2,Data,47,FALSE)</f>
        <v>#REF!</v>
      </c>
      <c r="AO35" s="479"/>
      <c r="AP35" s="479"/>
      <c r="AQ35" s="479"/>
      <c r="AR35" s="479"/>
      <c r="AS35" s="479"/>
      <c r="AT35" s="479"/>
      <c r="AU35" s="479"/>
      <c r="AV35" s="481"/>
    </row>
    <row r="36" spans="2:48" ht="18" customHeight="1">
      <c r="B36" s="338"/>
      <c r="C36" s="339"/>
      <c r="D36" s="339"/>
      <c r="E36" s="339"/>
      <c r="F36" s="339"/>
      <c r="G36" s="339"/>
      <c r="H36" s="339"/>
      <c r="I36" s="339"/>
      <c r="J36" s="339"/>
      <c r="K36" s="339"/>
      <c r="L36" s="339"/>
      <c r="M36" s="339"/>
      <c r="N36" s="340"/>
      <c r="O36" s="345" t="s">
        <v>0</v>
      </c>
      <c r="P36" s="346"/>
      <c r="Q36" s="346"/>
      <c r="R36" s="346"/>
      <c r="S36" s="346"/>
      <c r="T36" s="346"/>
      <c r="U36" s="346"/>
      <c r="V36" s="347"/>
      <c r="W36" s="485" t="e">
        <f>VLOOKUP($AY$2,Data,48,FALSE)</f>
        <v>#REF!</v>
      </c>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 customHeight="1">
      <c r="B37" s="351" t="s">
        <v>1</v>
      </c>
      <c r="C37" s="336"/>
      <c r="D37" s="336"/>
      <c r="E37" s="336"/>
      <c r="F37" s="336"/>
      <c r="G37" s="336"/>
      <c r="H37" s="336"/>
      <c r="I37" s="336"/>
      <c r="J37" s="336"/>
      <c r="K37" s="336"/>
      <c r="L37" s="336"/>
      <c r="M37" s="336"/>
      <c r="N37" s="337"/>
      <c r="O37" s="488" t="e">
        <f>VLOOKUP($AY$2,Data,49,FALSE)</f>
        <v>#REF!</v>
      </c>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90"/>
    </row>
    <row r="38" spans="2:48" ht="18" customHeight="1">
      <c r="B38" s="352"/>
      <c r="C38" s="353"/>
      <c r="D38" s="353"/>
      <c r="E38" s="353"/>
      <c r="F38" s="353"/>
      <c r="G38" s="353"/>
      <c r="H38" s="353"/>
      <c r="I38" s="353"/>
      <c r="J38" s="353"/>
      <c r="K38" s="353"/>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60"/>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3"/>
    </row>
    <row r="41" spans="2:48" ht="18" customHeight="1">
      <c r="B41" s="352"/>
      <c r="C41" s="353"/>
      <c r="D41" s="353"/>
      <c r="E41" s="353"/>
      <c r="F41" s="353"/>
      <c r="G41" s="353"/>
      <c r="H41" s="353"/>
      <c r="I41" s="353"/>
      <c r="J41" s="353"/>
      <c r="K41" s="353"/>
      <c r="L41" s="353"/>
      <c r="M41" s="353"/>
      <c r="N41" s="354"/>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2"/>
    </row>
    <row r="42" spans="2:48" ht="18" customHeight="1">
      <c r="B42" s="333" t="s">
        <v>20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row>
    <row r="43" spans="2:48" ht="18" customHeight="1">
      <c r="B43" s="334" t="s">
        <v>35</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sheetData>
  <sheetProtection/>
  <mergeCells count="154">
    <mergeCell ref="H26:N26"/>
    <mergeCell ref="S24:AA24"/>
    <mergeCell ref="H24:N24"/>
    <mergeCell ref="O22:R22"/>
    <mergeCell ref="S25:AA25"/>
    <mergeCell ref="O24:R24"/>
    <mergeCell ref="H22:N22"/>
    <mergeCell ref="AB18:AE18"/>
    <mergeCell ref="AS16:AV16"/>
    <mergeCell ref="B21:G23"/>
    <mergeCell ref="O23:R23"/>
    <mergeCell ref="S23:AA23"/>
    <mergeCell ref="AB21:AE21"/>
    <mergeCell ref="AB22:AE22"/>
    <mergeCell ref="H23:N23"/>
    <mergeCell ref="AK17:AQ17"/>
    <mergeCell ref="AF22:AI22"/>
    <mergeCell ref="B6:N6"/>
    <mergeCell ref="O16:R16"/>
    <mergeCell ref="O17:R17"/>
    <mergeCell ref="O6:AV6"/>
    <mergeCell ref="AB16:AE16"/>
    <mergeCell ref="AS15:AV15"/>
    <mergeCell ref="AF15:AI15"/>
    <mergeCell ref="AF16:AI16"/>
    <mergeCell ref="AF17:AI17"/>
    <mergeCell ref="H17:N17"/>
    <mergeCell ref="O31:AV31"/>
    <mergeCell ref="AB23:AE23"/>
    <mergeCell ref="AS22:AV22"/>
    <mergeCell ref="AS26:AV26"/>
    <mergeCell ref="AJ23:AR23"/>
    <mergeCell ref="AJ24:AR24"/>
    <mergeCell ref="O26:R26"/>
    <mergeCell ref="S28:AA28"/>
    <mergeCell ref="AJ26:AR26"/>
    <mergeCell ref="AF29:AI29"/>
    <mergeCell ref="O30:R30"/>
    <mergeCell ref="O25:R25"/>
    <mergeCell ref="AB24:AE24"/>
    <mergeCell ref="O20:R20"/>
    <mergeCell ref="O21:R21"/>
    <mergeCell ref="AB27:AE27"/>
    <mergeCell ref="AB28:AE28"/>
    <mergeCell ref="AB29:AE29"/>
    <mergeCell ref="O36:V36"/>
    <mergeCell ref="O35:V35"/>
    <mergeCell ref="AF28:AI28"/>
    <mergeCell ref="O32:AV32"/>
    <mergeCell ref="AS30:AV30"/>
    <mergeCell ref="W36:AV36"/>
    <mergeCell ref="S30:AA30"/>
    <mergeCell ref="AF30:AI30"/>
    <mergeCell ref="AB30:AE30"/>
    <mergeCell ref="AJ30:AR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8:AV18"/>
    <mergeCell ref="AJ18:AR18"/>
    <mergeCell ref="S21:AA21"/>
    <mergeCell ref="AJ22:AR22"/>
    <mergeCell ref="AF18:AI18"/>
    <mergeCell ref="AF19:AI19"/>
    <mergeCell ref="AS21:AV21"/>
    <mergeCell ref="AF20:AI20"/>
    <mergeCell ref="AS20:AV20"/>
    <mergeCell ref="AJ20:AR20"/>
    <mergeCell ref="W35:AE35"/>
    <mergeCell ref="AF33:AM33"/>
    <mergeCell ref="AF23:AI23"/>
    <mergeCell ref="AF24:AI24"/>
    <mergeCell ref="AF25:AI25"/>
    <mergeCell ref="AF27:AI27"/>
    <mergeCell ref="S29:AA29"/>
    <mergeCell ref="AB26:AE26"/>
    <mergeCell ref="AJ27:AR27"/>
    <mergeCell ref="AF26:AI26"/>
    <mergeCell ref="AS17:AV17"/>
    <mergeCell ref="AB17:AE17"/>
    <mergeCell ref="W33:AE33"/>
    <mergeCell ref="AN33:AV33"/>
    <mergeCell ref="AS28:AV28"/>
    <mergeCell ref="AS29:AV29"/>
    <mergeCell ref="S18:AA18"/>
    <mergeCell ref="AB20:AE20"/>
    <mergeCell ref="AB19:AE19"/>
    <mergeCell ref="S27:AA27"/>
    <mergeCell ref="AS19:AV19"/>
    <mergeCell ref="AB25:AE25"/>
    <mergeCell ref="AJ19:AR19"/>
    <mergeCell ref="S19:AA19"/>
    <mergeCell ref="S22:AA22"/>
    <mergeCell ref="AJ21:AR21"/>
    <mergeCell ref="AS24:AV24"/>
    <mergeCell ref="AS23:AV23"/>
    <mergeCell ref="AS25:AV25"/>
    <mergeCell ref="AJ16:AR16"/>
    <mergeCell ref="S16:AA16"/>
    <mergeCell ref="B32:N32"/>
    <mergeCell ref="AF21:AI21"/>
    <mergeCell ref="H21:N21"/>
    <mergeCell ref="AJ29:AR29"/>
    <mergeCell ref="H19:N19"/>
    <mergeCell ref="B31:N31"/>
    <mergeCell ref="O28:R28"/>
    <mergeCell ref="O29:R29"/>
    <mergeCell ref="O41:AV41"/>
    <mergeCell ref="B37:N41"/>
    <mergeCell ref="O40:AV40"/>
    <mergeCell ref="S20:AA20"/>
    <mergeCell ref="AS27:AV27"/>
    <mergeCell ref="S26:AA26"/>
    <mergeCell ref="B15:G20"/>
    <mergeCell ref="O19:R19"/>
    <mergeCell ref="H20:N20"/>
    <mergeCell ref="AJ15:AR15"/>
    <mergeCell ref="H16:N16"/>
    <mergeCell ref="B9:N10"/>
    <mergeCell ref="AB15:AE15"/>
    <mergeCell ref="T17:Z17"/>
    <mergeCell ref="O9:AV10"/>
    <mergeCell ref="B13:N14"/>
    <mergeCell ref="O13:AV14"/>
    <mergeCell ref="H15:N15"/>
    <mergeCell ref="S15:AA15"/>
    <mergeCell ref="O15:R15"/>
    <mergeCell ref="B11:N12"/>
    <mergeCell ref="O11:AV12"/>
    <mergeCell ref="O27:R27"/>
    <mergeCell ref="B2:AV2"/>
    <mergeCell ref="B7:N8"/>
    <mergeCell ref="B4:N5"/>
    <mergeCell ref="O7:AV8"/>
    <mergeCell ref="O4:AV5"/>
    <mergeCell ref="H18:N18"/>
    <mergeCell ref="O18:R18"/>
  </mergeCells>
  <printOptions horizontalCentered="1"/>
  <pageMargins left="0.3937007874015748" right="0.3937007874015748" top="0.41" bottom="0.26" header="0.35" footer="0.24"/>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140" t="s">
        <v>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X2" s="11" t="s">
        <v>43</v>
      </c>
      <c r="AY2" s="12">
        <v>5</v>
      </c>
    </row>
    <row r="3" spans="45:48" ht="9.75" customHeight="1">
      <c r="AS3" s="3"/>
      <c r="AT3" s="3"/>
      <c r="AU3" s="3"/>
      <c r="AV3" s="2"/>
    </row>
    <row r="4" spans="2:48" ht="15.75" customHeight="1">
      <c r="B4" s="465" t="s">
        <v>111</v>
      </c>
      <c r="C4" s="466"/>
      <c r="D4" s="466"/>
      <c r="E4" s="466"/>
      <c r="F4" s="466"/>
      <c r="G4" s="466"/>
      <c r="H4" s="466"/>
      <c r="I4" s="466"/>
      <c r="J4" s="466"/>
      <c r="K4" s="466"/>
      <c r="L4" s="466"/>
      <c r="M4" s="466"/>
      <c r="N4" s="467"/>
      <c r="O4" s="465" t="e">
        <f>VLOOKUP($AY$2,Data,3,FALSE)</f>
        <v>#REF!</v>
      </c>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7"/>
    </row>
    <row r="5" spans="2:48" ht="15.75" customHeight="1">
      <c r="B5" s="468"/>
      <c r="C5" s="469"/>
      <c r="D5" s="469"/>
      <c r="E5" s="469"/>
      <c r="F5" s="469"/>
      <c r="G5" s="469"/>
      <c r="H5" s="469"/>
      <c r="I5" s="469"/>
      <c r="J5" s="469"/>
      <c r="K5" s="469"/>
      <c r="L5" s="469"/>
      <c r="M5" s="469"/>
      <c r="N5" s="470"/>
      <c r="O5" s="468"/>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70"/>
    </row>
    <row r="6" spans="2:48" ht="23.25" customHeight="1">
      <c r="B6" s="471" t="s">
        <v>23</v>
      </c>
      <c r="C6" s="472"/>
      <c r="D6" s="472"/>
      <c r="E6" s="472"/>
      <c r="F6" s="472"/>
      <c r="G6" s="472"/>
      <c r="H6" s="472"/>
      <c r="I6" s="472"/>
      <c r="J6" s="472"/>
      <c r="K6" s="472"/>
      <c r="L6" s="472"/>
      <c r="M6" s="472"/>
      <c r="N6" s="473"/>
      <c r="O6" s="474" t="e">
        <f>VLOOKUP($AY$2,Data,4,FALSE)</f>
        <v>#REF!</v>
      </c>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6"/>
    </row>
    <row r="7" spans="2:48" ht="18" customHeight="1">
      <c r="B7" s="335" t="s">
        <v>26</v>
      </c>
      <c r="C7" s="336"/>
      <c r="D7" s="336"/>
      <c r="E7" s="336"/>
      <c r="F7" s="336"/>
      <c r="G7" s="336"/>
      <c r="H7" s="336"/>
      <c r="I7" s="336"/>
      <c r="J7" s="336"/>
      <c r="K7" s="336"/>
      <c r="L7" s="336"/>
      <c r="M7" s="336"/>
      <c r="N7" s="337"/>
      <c r="O7" s="465" t="e">
        <f>VLOOKUP($AY$2,Data,5,FALSE)&amp;VLOOKUP($AY$2,Data,6,FALSE)</f>
        <v>#REF!</v>
      </c>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7"/>
    </row>
    <row r="8" spans="2:48" ht="18" customHeight="1">
      <c r="B8" s="338"/>
      <c r="C8" s="339"/>
      <c r="D8" s="339"/>
      <c r="E8" s="339"/>
      <c r="F8" s="339"/>
      <c r="G8" s="339"/>
      <c r="H8" s="339"/>
      <c r="I8" s="339"/>
      <c r="J8" s="339"/>
      <c r="K8" s="339"/>
      <c r="L8" s="339"/>
      <c r="M8" s="339"/>
      <c r="N8" s="340"/>
      <c r="O8" s="468"/>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70"/>
    </row>
    <row r="9" spans="2:48" ht="17.25" customHeight="1">
      <c r="B9" s="335" t="s">
        <v>24</v>
      </c>
      <c r="C9" s="336"/>
      <c r="D9" s="336"/>
      <c r="E9" s="336"/>
      <c r="F9" s="336"/>
      <c r="G9" s="336"/>
      <c r="H9" s="336"/>
      <c r="I9" s="336"/>
      <c r="J9" s="336"/>
      <c r="K9" s="336"/>
      <c r="L9" s="336"/>
      <c r="M9" s="336"/>
      <c r="N9" s="337"/>
      <c r="O9" s="465" t="e">
        <f>VLOOKUP($AY$2,Data,7,FALSE)</f>
        <v>#REF!</v>
      </c>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7"/>
    </row>
    <row r="10" spans="2:48" ht="17.25" customHeight="1">
      <c r="B10" s="338"/>
      <c r="C10" s="339"/>
      <c r="D10" s="339"/>
      <c r="E10" s="339"/>
      <c r="F10" s="339"/>
      <c r="G10" s="339"/>
      <c r="H10" s="339"/>
      <c r="I10" s="339"/>
      <c r="J10" s="339"/>
      <c r="K10" s="339"/>
      <c r="L10" s="339"/>
      <c r="M10" s="339"/>
      <c r="N10" s="340"/>
      <c r="O10" s="468"/>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70"/>
    </row>
    <row r="11" spans="2:48" ht="15.75" customHeight="1">
      <c r="B11" s="351" t="s">
        <v>112</v>
      </c>
      <c r="C11" s="336"/>
      <c r="D11" s="336"/>
      <c r="E11" s="336"/>
      <c r="F11" s="336"/>
      <c r="G11" s="336"/>
      <c r="H11" s="336"/>
      <c r="I11" s="336"/>
      <c r="J11" s="336"/>
      <c r="K11" s="336"/>
      <c r="L11" s="336"/>
      <c r="M11" s="336"/>
      <c r="N11" s="337"/>
      <c r="O11" s="491" t="e">
        <f>VLOOKUP($AY$2,Data,8,FALSE)</f>
        <v>#REF!</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492"/>
    </row>
    <row r="12" spans="2:48" ht="15.75" customHeight="1">
      <c r="B12" s="338"/>
      <c r="C12" s="339"/>
      <c r="D12" s="339"/>
      <c r="E12" s="339"/>
      <c r="F12" s="339"/>
      <c r="G12" s="339"/>
      <c r="H12" s="339"/>
      <c r="I12" s="339"/>
      <c r="J12" s="339"/>
      <c r="K12" s="339"/>
      <c r="L12" s="339"/>
      <c r="M12" s="339"/>
      <c r="N12" s="340"/>
      <c r="O12" s="493"/>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5"/>
    </row>
    <row r="13" spans="2:48" ht="18" customHeight="1">
      <c r="B13" s="447" t="s">
        <v>115</v>
      </c>
      <c r="C13" s="448"/>
      <c r="D13" s="448"/>
      <c r="E13" s="448"/>
      <c r="F13" s="448"/>
      <c r="G13" s="448"/>
      <c r="H13" s="448"/>
      <c r="I13" s="448"/>
      <c r="J13" s="448"/>
      <c r="K13" s="448"/>
      <c r="L13" s="448"/>
      <c r="M13" s="448"/>
      <c r="N13" s="449"/>
      <c r="O13" s="453" t="e">
        <f>VLOOKUP($AY$2,Data,2,FALSE)</f>
        <v>#REF!</v>
      </c>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5"/>
    </row>
    <row r="14" spans="2:48" ht="18" customHeight="1">
      <c r="B14" s="450"/>
      <c r="C14" s="451"/>
      <c r="D14" s="451"/>
      <c r="E14" s="451"/>
      <c r="F14" s="451"/>
      <c r="G14" s="451"/>
      <c r="H14" s="451"/>
      <c r="I14" s="451"/>
      <c r="J14" s="451"/>
      <c r="K14" s="451"/>
      <c r="L14" s="451"/>
      <c r="M14" s="451"/>
      <c r="N14" s="452"/>
      <c r="O14" s="456"/>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8"/>
    </row>
    <row r="15" spans="2:48" ht="24.75" customHeight="1">
      <c r="B15" s="335" t="s">
        <v>9</v>
      </c>
      <c r="C15" s="336"/>
      <c r="D15" s="336"/>
      <c r="E15" s="336"/>
      <c r="F15" s="336"/>
      <c r="G15" s="444"/>
      <c r="H15" s="415" t="s">
        <v>4</v>
      </c>
      <c r="I15" s="416"/>
      <c r="J15" s="416"/>
      <c r="K15" s="416"/>
      <c r="L15" s="416"/>
      <c r="M15" s="416"/>
      <c r="N15" s="417"/>
      <c r="O15" s="366" t="s">
        <v>12</v>
      </c>
      <c r="P15" s="367"/>
      <c r="Q15" s="367"/>
      <c r="R15" s="367"/>
      <c r="S15" s="430" t="e">
        <f>IF(VLOOKUP($AY$2,Data,10,FALSE)=0,"-",VLOOKUP($AY$2,Data,10,FALSE))</f>
        <v>#REF!</v>
      </c>
      <c r="T15" s="430"/>
      <c r="U15" s="430"/>
      <c r="V15" s="430"/>
      <c r="W15" s="430"/>
      <c r="X15" s="430"/>
      <c r="Y15" s="430"/>
      <c r="Z15" s="430"/>
      <c r="AA15" s="430"/>
      <c r="AB15" s="430"/>
      <c r="AC15" s="430"/>
      <c r="AD15" s="430"/>
      <c r="AE15" s="431"/>
      <c r="AF15" s="366" t="s">
        <v>13</v>
      </c>
      <c r="AG15" s="367"/>
      <c r="AH15" s="367"/>
      <c r="AI15" s="367"/>
      <c r="AJ15" s="430" t="e">
        <f>IF(VLOOKUP($AY$2,Data,9,FALSE)=0,"-",VLOOKUP($AY$2,Data,9,FALSE))</f>
        <v>#REF!</v>
      </c>
      <c r="AK15" s="430"/>
      <c r="AL15" s="430"/>
      <c r="AM15" s="430"/>
      <c r="AN15" s="430"/>
      <c r="AO15" s="430"/>
      <c r="AP15" s="430"/>
      <c r="AQ15" s="430"/>
      <c r="AR15" s="430"/>
      <c r="AS15" s="430"/>
      <c r="AT15" s="430"/>
      <c r="AU15" s="430"/>
      <c r="AV15" s="431"/>
    </row>
    <row r="16" spans="2:48" ht="24.75" customHeight="1">
      <c r="B16" s="352"/>
      <c r="C16" s="353"/>
      <c r="D16" s="353"/>
      <c r="E16" s="353"/>
      <c r="F16" s="353"/>
      <c r="G16" s="445"/>
      <c r="H16" s="412" t="s">
        <v>5</v>
      </c>
      <c r="I16" s="413"/>
      <c r="J16" s="413"/>
      <c r="K16" s="413"/>
      <c r="L16" s="413"/>
      <c r="M16" s="413"/>
      <c r="N16" s="414"/>
      <c r="O16" s="399" t="s">
        <v>12</v>
      </c>
      <c r="P16" s="400"/>
      <c r="Q16" s="400"/>
      <c r="R16" s="400"/>
      <c r="S16" s="401" t="e">
        <f>IF(VLOOKUP($AY$2,Data,16,FALSE)=0,"-",VLOOKUP($AY$2,Data,16,FALSE))</f>
        <v>#REF!</v>
      </c>
      <c r="T16" s="401"/>
      <c r="U16" s="401"/>
      <c r="V16" s="401"/>
      <c r="W16" s="401"/>
      <c r="X16" s="401"/>
      <c r="Y16" s="401"/>
      <c r="Z16" s="401"/>
      <c r="AA16" s="401"/>
      <c r="AB16" s="402" t="s">
        <v>29</v>
      </c>
      <c r="AC16" s="402"/>
      <c r="AD16" s="402"/>
      <c r="AE16" s="403"/>
      <c r="AF16" s="399" t="s">
        <v>13</v>
      </c>
      <c r="AG16" s="400"/>
      <c r="AH16" s="400"/>
      <c r="AI16" s="400"/>
      <c r="AJ16" s="401" t="e">
        <f>IF(VLOOKUP($AY$2,Data,11,FALSE)=0,"-",VLOOKUP($AY$2,Data,11,FALSE))</f>
        <v>#REF!</v>
      </c>
      <c r="AK16" s="401"/>
      <c r="AL16" s="401"/>
      <c r="AM16" s="401"/>
      <c r="AN16" s="401"/>
      <c r="AO16" s="401"/>
      <c r="AP16" s="401"/>
      <c r="AQ16" s="401"/>
      <c r="AR16" s="401"/>
      <c r="AS16" s="402" t="s">
        <v>30</v>
      </c>
      <c r="AT16" s="402"/>
      <c r="AU16" s="402"/>
      <c r="AV16" s="403"/>
    </row>
    <row r="17" spans="2:48" ht="24.75" customHeight="1">
      <c r="B17" s="352"/>
      <c r="C17" s="353"/>
      <c r="D17" s="353"/>
      <c r="E17" s="353"/>
      <c r="F17" s="353"/>
      <c r="G17" s="445"/>
      <c r="H17" s="433" t="s">
        <v>19</v>
      </c>
      <c r="I17" s="434"/>
      <c r="J17" s="434"/>
      <c r="K17" s="434"/>
      <c r="L17" s="434"/>
      <c r="M17" s="434"/>
      <c r="N17" s="435"/>
      <c r="O17" s="419" t="s">
        <v>12</v>
      </c>
      <c r="P17" s="420"/>
      <c r="Q17" s="420"/>
      <c r="R17" s="420"/>
      <c r="S17" s="13" t="s">
        <v>44</v>
      </c>
      <c r="T17" s="477" t="e">
        <f>IF(VLOOKUP($AY$2,Data,17,FALSE)=0,"-",VLOOKUP($AY$2,Data,17,FALSE))</f>
        <v>#REF!</v>
      </c>
      <c r="U17" s="477"/>
      <c r="V17" s="477"/>
      <c r="W17" s="477"/>
      <c r="X17" s="477"/>
      <c r="Y17" s="477"/>
      <c r="Z17" s="477"/>
      <c r="AA17" s="13" t="s">
        <v>45</v>
      </c>
      <c r="AB17" s="402" t="s">
        <v>29</v>
      </c>
      <c r="AC17" s="402"/>
      <c r="AD17" s="402"/>
      <c r="AE17" s="403"/>
      <c r="AF17" s="419" t="s">
        <v>13</v>
      </c>
      <c r="AG17" s="420"/>
      <c r="AH17" s="420"/>
      <c r="AI17" s="420"/>
      <c r="AJ17" s="13" t="s">
        <v>46</v>
      </c>
      <c r="AK17" s="477" t="e">
        <f>IF(VLOOKUP($AY$2,Data,12,FALSE)=0,"-",VLOOKUP($AY$2,Data,12,FALSE))</f>
        <v>#REF!</v>
      </c>
      <c r="AL17" s="477"/>
      <c r="AM17" s="477"/>
      <c r="AN17" s="477"/>
      <c r="AO17" s="477"/>
      <c r="AP17" s="477"/>
      <c r="AQ17" s="477"/>
      <c r="AR17" s="13" t="s">
        <v>47</v>
      </c>
      <c r="AS17" s="402" t="s">
        <v>30</v>
      </c>
      <c r="AT17" s="402"/>
      <c r="AU17" s="402"/>
      <c r="AV17" s="403"/>
    </row>
    <row r="18" spans="2:48" ht="24.75" customHeight="1">
      <c r="B18" s="352"/>
      <c r="C18" s="353"/>
      <c r="D18" s="353"/>
      <c r="E18" s="353"/>
      <c r="F18" s="353"/>
      <c r="G18" s="445"/>
      <c r="H18" s="427" t="s">
        <v>6</v>
      </c>
      <c r="I18" s="428"/>
      <c r="J18" s="428"/>
      <c r="K18" s="428"/>
      <c r="L18" s="428"/>
      <c r="M18" s="428"/>
      <c r="N18" s="429"/>
      <c r="O18" s="419" t="s">
        <v>12</v>
      </c>
      <c r="P18" s="420"/>
      <c r="Q18" s="420"/>
      <c r="R18" s="420"/>
      <c r="S18" s="477" t="e">
        <f>IF(VLOOKUP($AY$2,Data,18,FALSE)=0,"-",VLOOKUP($AY$2,Data,18,FALSE))</f>
        <v>#REF!</v>
      </c>
      <c r="T18" s="477"/>
      <c r="U18" s="477"/>
      <c r="V18" s="477"/>
      <c r="W18" s="477"/>
      <c r="X18" s="477"/>
      <c r="Y18" s="477"/>
      <c r="Z18" s="477"/>
      <c r="AA18" s="477"/>
      <c r="AB18" s="425"/>
      <c r="AC18" s="425"/>
      <c r="AD18" s="425"/>
      <c r="AE18" s="426"/>
      <c r="AF18" s="419" t="s">
        <v>13</v>
      </c>
      <c r="AG18" s="420"/>
      <c r="AH18" s="420"/>
      <c r="AI18" s="420"/>
      <c r="AJ18" s="477" t="e">
        <f>IF(VLOOKUP($AY$2,Data,13,FALSE)=0,"-",VLOOKUP($AY$2,Data,13,FALSE))</f>
        <v>#REF!</v>
      </c>
      <c r="AK18" s="477"/>
      <c r="AL18" s="477"/>
      <c r="AM18" s="477"/>
      <c r="AN18" s="477"/>
      <c r="AO18" s="477"/>
      <c r="AP18" s="477"/>
      <c r="AQ18" s="477"/>
      <c r="AR18" s="477"/>
      <c r="AS18" s="425"/>
      <c r="AT18" s="425"/>
      <c r="AU18" s="425"/>
      <c r="AV18" s="426"/>
    </row>
    <row r="19" spans="2:48" ht="24.75" customHeight="1">
      <c r="B19" s="352"/>
      <c r="C19" s="353"/>
      <c r="D19" s="353"/>
      <c r="E19" s="353"/>
      <c r="F19" s="353"/>
      <c r="G19" s="445"/>
      <c r="H19" s="427" t="s">
        <v>113</v>
      </c>
      <c r="I19" s="428"/>
      <c r="J19" s="428"/>
      <c r="K19" s="428"/>
      <c r="L19" s="428"/>
      <c r="M19" s="428"/>
      <c r="N19" s="429"/>
      <c r="O19" s="419" t="s">
        <v>12</v>
      </c>
      <c r="P19" s="420"/>
      <c r="Q19" s="420"/>
      <c r="R19" s="420"/>
      <c r="S19" s="477" t="e">
        <f>IF(VLOOKUP($AY$2,Data,19,FALSE)=0,"-",VLOOKUP($AY$2,Data,19,FALSE))</f>
        <v>#REF!</v>
      </c>
      <c r="T19" s="477"/>
      <c r="U19" s="477"/>
      <c r="V19" s="477"/>
      <c r="W19" s="477"/>
      <c r="X19" s="477"/>
      <c r="Y19" s="477"/>
      <c r="Z19" s="477"/>
      <c r="AA19" s="477"/>
      <c r="AB19" s="421" t="s">
        <v>31</v>
      </c>
      <c r="AC19" s="421"/>
      <c r="AD19" s="421"/>
      <c r="AE19" s="422"/>
      <c r="AF19" s="419" t="s">
        <v>13</v>
      </c>
      <c r="AG19" s="420"/>
      <c r="AH19" s="420"/>
      <c r="AI19" s="420"/>
      <c r="AJ19" s="477" t="e">
        <f>IF(VLOOKUP($AY$2,Data,14,FALSE)=0,"-",VLOOKUP($AY$2,Data,14,FALSE))</f>
        <v>#REF!</v>
      </c>
      <c r="AK19" s="477"/>
      <c r="AL19" s="477"/>
      <c r="AM19" s="477"/>
      <c r="AN19" s="477"/>
      <c r="AO19" s="477"/>
      <c r="AP19" s="477"/>
      <c r="AQ19" s="477"/>
      <c r="AR19" s="477"/>
      <c r="AS19" s="421" t="s">
        <v>32</v>
      </c>
      <c r="AT19" s="421"/>
      <c r="AU19" s="421"/>
      <c r="AV19" s="422"/>
    </row>
    <row r="20" spans="2:48" ht="24.75" customHeight="1">
      <c r="B20" s="338"/>
      <c r="C20" s="339"/>
      <c r="D20" s="339"/>
      <c r="E20" s="339"/>
      <c r="F20" s="339"/>
      <c r="G20" s="446"/>
      <c r="H20" s="389" t="s">
        <v>114</v>
      </c>
      <c r="I20" s="390"/>
      <c r="J20" s="390"/>
      <c r="K20" s="390"/>
      <c r="L20" s="390"/>
      <c r="M20" s="390"/>
      <c r="N20" s="391"/>
      <c r="O20" s="392" t="s">
        <v>12</v>
      </c>
      <c r="P20" s="393"/>
      <c r="Q20" s="393"/>
      <c r="R20" s="393"/>
      <c r="S20" s="404" t="e">
        <f>IF(VLOOKUP($AY$2,Data,20,FALSE)=0,"-",VLOOKUP($AY$2,Data,20,FALSE))</f>
        <v>#REF!</v>
      </c>
      <c r="T20" s="404"/>
      <c r="U20" s="404"/>
      <c r="V20" s="404"/>
      <c r="W20" s="404"/>
      <c r="X20" s="404"/>
      <c r="Y20" s="404"/>
      <c r="Z20" s="404"/>
      <c r="AA20" s="404"/>
      <c r="AB20" s="405" t="s">
        <v>31</v>
      </c>
      <c r="AC20" s="405"/>
      <c r="AD20" s="405"/>
      <c r="AE20" s="406"/>
      <c r="AF20" s="392" t="s">
        <v>13</v>
      </c>
      <c r="AG20" s="393"/>
      <c r="AH20" s="393"/>
      <c r="AI20" s="393"/>
      <c r="AJ20" s="404" t="e">
        <f>IF(VLOOKUP($AY$2,Data,15,FALSE)=0,"-",VLOOKUP($AY$2,Data,15,FALSE))</f>
        <v>#REF!</v>
      </c>
      <c r="AK20" s="404"/>
      <c r="AL20" s="404"/>
      <c r="AM20" s="404"/>
      <c r="AN20" s="404"/>
      <c r="AO20" s="404"/>
      <c r="AP20" s="404"/>
      <c r="AQ20" s="404"/>
      <c r="AR20" s="404"/>
      <c r="AS20" s="405" t="s">
        <v>32</v>
      </c>
      <c r="AT20" s="405"/>
      <c r="AU20" s="405"/>
      <c r="AV20" s="406"/>
    </row>
    <row r="21" spans="2:48" ht="24.75" customHeight="1">
      <c r="B21" s="335" t="s">
        <v>10</v>
      </c>
      <c r="C21" s="394"/>
      <c r="D21" s="394"/>
      <c r="E21" s="394"/>
      <c r="F21" s="394"/>
      <c r="G21" s="423"/>
      <c r="H21" s="415" t="s">
        <v>5</v>
      </c>
      <c r="I21" s="416"/>
      <c r="J21" s="416"/>
      <c r="K21" s="416"/>
      <c r="L21" s="416"/>
      <c r="M21" s="416"/>
      <c r="N21" s="417"/>
      <c r="O21" s="366" t="s">
        <v>12</v>
      </c>
      <c r="P21" s="367"/>
      <c r="Q21" s="367"/>
      <c r="R21" s="367"/>
      <c r="S21" s="407" t="e">
        <f>IF(VLOOKUP($AY$2,Data,24,FALSE)=0,"-",VLOOKUP($AY$2,Data,24,FALSE))</f>
        <v>#REF!</v>
      </c>
      <c r="T21" s="407"/>
      <c r="U21" s="407"/>
      <c r="V21" s="407"/>
      <c r="W21" s="407"/>
      <c r="X21" s="407"/>
      <c r="Y21" s="407"/>
      <c r="Z21" s="407"/>
      <c r="AA21" s="407"/>
      <c r="AB21" s="408" t="s">
        <v>29</v>
      </c>
      <c r="AC21" s="408"/>
      <c r="AD21" s="408"/>
      <c r="AE21" s="409"/>
      <c r="AF21" s="366" t="s">
        <v>13</v>
      </c>
      <c r="AG21" s="367"/>
      <c r="AH21" s="367"/>
      <c r="AI21" s="367"/>
      <c r="AJ21" s="407" t="e">
        <f>IF(VLOOKUP($AY$2,Data,21,FALSE)=0,"-",VLOOKUP($AY$2,Data,21,FALSE))</f>
        <v>#REF!</v>
      </c>
      <c r="AK21" s="407"/>
      <c r="AL21" s="407"/>
      <c r="AM21" s="407"/>
      <c r="AN21" s="407"/>
      <c r="AO21" s="407"/>
      <c r="AP21" s="407"/>
      <c r="AQ21" s="407"/>
      <c r="AR21" s="407"/>
      <c r="AS21" s="408" t="s">
        <v>30</v>
      </c>
      <c r="AT21" s="408"/>
      <c r="AU21" s="408"/>
      <c r="AV21" s="409"/>
    </row>
    <row r="22" spans="2:48" ht="24.75" customHeight="1">
      <c r="B22" s="395"/>
      <c r="C22" s="396"/>
      <c r="D22" s="396"/>
      <c r="E22" s="396"/>
      <c r="F22" s="396"/>
      <c r="G22" s="424"/>
      <c r="H22" s="412" t="s">
        <v>113</v>
      </c>
      <c r="I22" s="413"/>
      <c r="J22" s="413"/>
      <c r="K22" s="413"/>
      <c r="L22" s="413"/>
      <c r="M22" s="413"/>
      <c r="N22" s="414"/>
      <c r="O22" s="399" t="s">
        <v>12</v>
      </c>
      <c r="P22" s="400"/>
      <c r="Q22" s="400"/>
      <c r="R22" s="400"/>
      <c r="S22" s="401" t="e">
        <f>IF(VLOOKUP($AY$2,Data,25,FALSE)=0,"-",VLOOKUP($AY$2,Data,25,FALSE))</f>
        <v>#REF!</v>
      </c>
      <c r="T22" s="401"/>
      <c r="U22" s="401"/>
      <c r="V22" s="401"/>
      <c r="W22" s="401"/>
      <c r="X22" s="401"/>
      <c r="Y22" s="401"/>
      <c r="Z22" s="401"/>
      <c r="AA22" s="401"/>
      <c r="AB22" s="402" t="s">
        <v>31</v>
      </c>
      <c r="AC22" s="402"/>
      <c r="AD22" s="402"/>
      <c r="AE22" s="403"/>
      <c r="AF22" s="399" t="s">
        <v>13</v>
      </c>
      <c r="AG22" s="400"/>
      <c r="AH22" s="400"/>
      <c r="AI22" s="400"/>
      <c r="AJ22" s="401" t="e">
        <f>IF(VLOOKUP($AY$2,Data,22,FALSE)=0,"-",VLOOKUP($AY$2,Data,22,FALSE))</f>
        <v>#REF!</v>
      </c>
      <c r="AK22" s="401"/>
      <c r="AL22" s="401"/>
      <c r="AM22" s="401"/>
      <c r="AN22" s="401"/>
      <c r="AO22" s="401"/>
      <c r="AP22" s="401"/>
      <c r="AQ22" s="401"/>
      <c r="AR22" s="401"/>
      <c r="AS22" s="402" t="s">
        <v>32</v>
      </c>
      <c r="AT22" s="402"/>
      <c r="AU22" s="402"/>
      <c r="AV22" s="403"/>
    </row>
    <row r="23" spans="2:48" ht="24.75" customHeight="1">
      <c r="B23" s="395"/>
      <c r="C23" s="396"/>
      <c r="D23" s="396"/>
      <c r="E23" s="396"/>
      <c r="F23" s="396"/>
      <c r="G23" s="424"/>
      <c r="H23" s="389" t="s">
        <v>114</v>
      </c>
      <c r="I23" s="390"/>
      <c r="J23" s="390"/>
      <c r="K23" s="390"/>
      <c r="L23" s="390"/>
      <c r="M23" s="390"/>
      <c r="N23" s="391"/>
      <c r="O23" s="392" t="s">
        <v>12</v>
      </c>
      <c r="P23" s="393"/>
      <c r="Q23" s="393"/>
      <c r="R23" s="393"/>
      <c r="S23" s="404" t="e">
        <f>IF(VLOOKUP($AY$2,Data,26,FALSE)=0,"-",VLOOKUP($AY$2,Data,26,FALSE))</f>
        <v>#REF!</v>
      </c>
      <c r="T23" s="404"/>
      <c r="U23" s="404"/>
      <c r="V23" s="404"/>
      <c r="W23" s="404"/>
      <c r="X23" s="404"/>
      <c r="Y23" s="404"/>
      <c r="Z23" s="404"/>
      <c r="AA23" s="404"/>
      <c r="AB23" s="405" t="s">
        <v>31</v>
      </c>
      <c r="AC23" s="405"/>
      <c r="AD23" s="405"/>
      <c r="AE23" s="406"/>
      <c r="AF23" s="392" t="s">
        <v>13</v>
      </c>
      <c r="AG23" s="393"/>
      <c r="AH23" s="393"/>
      <c r="AI23" s="393"/>
      <c r="AJ23" s="404" t="e">
        <f>IF(VLOOKUP($AY$2,Data,23,FALSE)=0,"-",VLOOKUP($AY$2,Data,23,FALSE))</f>
        <v>#REF!</v>
      </c>
      <c r="AK23" s="404"/>
      <c r="AL23" s="404"/>
      <c r="AM23" s="404"/>
      <c r="AN23" s="404"/>
      <c r="AO23" s="404"/>
      <c r="AP23" s="404"/>
      <c r="AQ23" s="404"/>
      <c r="AR23" s="404"/>
      <c r="AS23" s="405" t="s">
        <v>32</v>
      </c>
      <c r="AT23" s="405"/>
      <c r="AU23" s="405"/>
      <c r="AV23" s="406"/>
    </row>
    <row r="24" spans="2:48" ht="24.75" customHeight="1">
      <c r="B24" s="335" t="s">
        <v>11</v>
      </c>
      <c r="C24" s="394"/>
      <c r="D24" s="394"/>
      <c r="E24" s="394"/>
      <c r="F24" s="394"/>
      <c r="G24" s="394"/>
      <c r="H24" s="415" t="s">
        <v>5</v>
      </c>
      <c r="I24" s="416"/>
      <c r="J24" s="416"/>
      <c r="K24" s="416"/>
      <c r="L24" s="416"/>
      <c r="M24" s="416"/>
      <c r="N24" s="417"/>
      <c r="O24" s="366" t="s">
        <v>12</v>
      </c>
      <c r="P24" s="367"/>
      <c r="Q24" s="367"/>
      <c r="R24" s="367"/>
      <c r="S24" s="407" t="e">
        <f>IF(VLOOKUP($AY$2,Data,30,FALSE)=0,"-",VLOOKUP($AY$2,Data,30,FALSE))</f>
        <v>#REF!</v>
      </c>
      <c r="T24" s="407"/>
      <c r="U24" s="407"/>
      <c r="V24" s="407"/>
      <c r="W24" s="407"/>
      <c r="X24" s="407"/>
      <c r="Y24" s="407"/>
      <c r="Z24" s="407"/>
      <c r="AA24" s="407"/>
      <c r="AB24" s="408" t="s">
        <v>29</v>
      </c>
      <c r="AC24" s="408"/>
      <c r="AD24" s="408"/>
      <c r="AE24" s="409"/>
      <c r="AF24" s="366" t="s">
        <v>13</v>
      </c>
      <c r="AG24" s="367"/>
      <c r="AH24" s="367"/>
      <c r="AI24" s="367"/>
      <c r="AJ24" s="407" t="e">
        <f>IF(VLOOKUP($AY$2,Data,27,FALSE)=0,"-",VLOOKUP($AY$2,Data,27,FALSE))</f>
        <v>#REF!</v>
      </c>
      <c r="AK24" s="407"/>
      <c r="AL24" s="407"/>
      <c r="AM24" s="407"/>
      <c r="AN24" s="407"/>
      <c r="AO24" s="407"/>
      <c r="AP24" s="407"/>
      <c r="AQ24" s="407"/>
      <c r="AR24" s="407"/>
      <c r="AS24" s="408" t="s">
        <v>30</v>
      </c>
      <c r="AT24" s="408"/>
      <c r="AU24" s="408"/>
      <c r="AV24" s="409"/>
    </row>
    <row r="25" spans="2:48" ht="24.75" customHeight="1">
      <c r="B25" s="395"/>
      <c r="C25" s="396"/>
      <c r="D25" s="396"/>
      <c r="E25" s="396"/>
      <c r="F25" s="396"/>
      <c r="G25" s="396"/>
      <c r="H25" s="412" t="s">
        <v>113</v>
      </c>
      <c r="I25" s="413"/>
      <c r="J25" s="413"/>
      <c r="K25" s="413"/>
      <c r="L25" s="413"/>
      <c r="M25" s="413"/>
      <c r="N25" s="414"/>
      <c r="O25" s="399" t="s">
        <v>12</v>
      </c>
      <c r="P25" s="400"/>
      <c r="Q25" s="400"/>
      <c r="R25" s="400"/>
      <c r="S25" s="401" t="e">
        <f>IF(VLOOKUP($AY$2,Data,31,FALSE)=0,"-",VLOOKUP($AY$2,Data,31,FALSE))</f>
        <v>#REF!</v>
      </c>
      <c r="T25" s="401"/>
      <c r="U25" s="401"/>
      <c r="V25" s="401"/>
      <c r="W25" s="401"/>
      <c r="X25" s="401"/>
      <c r="Y25" s="401"/>
      <c r="Z25" s="401"/>
      <c r="AA25" s="401"/>
      <c r="AB25" s="402" t="s">
        <v>31</v>
      </c>
      <c r="AC25" s="402"/>
      <c r="AD25" s="402"/>
      <c r="AE25" s="403"/>
      <c r="AF25" s="399" t="s">
        <v>13</v>
      </c>
      <c r="AG25" s="400"/>
      <c r="AH25" s="400"/>
      <c r="AI25" s="400"/>
      <c r="AJ25" s="401" t="e">
        <f>IF(VLOOKUP($AY$2,Data,28,FALSE)=0,"-",VLOOKUP($AY$2,Data,28,FALSE))</f>
        <v>#REF!</v>
      </c>
      <c r="AK25" s="401"/>
      <c r="AL25" s="401"/>
      <c r="AM25" s="401"/>
      <c r="AN25" s="401"/>
      <c r="AO25" s="401"/>
      <c r="AP25" s="401"/>
      <c r="AQ25" s="401"/>
      <c r="AR25" s="401"/>
      <c r="AS25" s="402" t="s">
        <v>32</v>
      </c>
      <c r="AT25" s="402"/>
      <c r="AU25" s="402"/>
      <c r="AV25" s="403"/>
    </row>
    <row r="26" spans="2:48" ht="24.75" customHeight="1">
      <c r="B26" s="397"/>
      <c r="C26" s="398"/>
      <c r="D26" s="398"/>
      <c r="E26" s="398"/>
      <c r="F26" s="398"/>
      <c r="G26" s="398"/>
      <c r="H26" s="389" t="s">
        <v>114</v>
      </c>
      <c r="I26" s="390"/>
      <c r="J26" s="390"/>
      <c r="K26" s="390"/>
      <c r="L26" s="390"/>
      <c r="M26" s="390"/>
      <c r="N26" s="391"/>
      <c r="O26" s="392" t="s">
        <v>12</v>
      </c>
      <c r="P26" s="393"/>
      <c r="Q26" s="393"/>
      <c r="R26" s="393"/>
      <c r="S26" s="404" t="e">
        <f>IF(VLOOKUP($AY$2,Data,32,FALSE)=0,"-",VLOOKUP($AY$2,Data,32,FALSE))</f>
        <v>#REF!</v>
      </c>
      <c r="T26" s="404"/>
      <c r="U26" s="404"/>
      <c r="V26" s="404"/>
      <c r="W26" s="404"/>
      <c r="X26" s="404"/>
      <c r="Y26" s="404"/>
      <c r="Z26" s="404"/>
      <c r="AA26" s="404"/>
      <c r="AB26" s="405" t="s">
        <v>31</v>
      </c>
      <c r="AC26" s="405"/>
      <c r="AD26" s="405"/>
      <c r="AE26" s="406"/>
      <c r="AF26" s="392" t="s">
        <v>13</v>
      </c>
      <c r="AG26" s="393"/>
      <c r="AH26" s="393"/>
      <c r="AI26" s="393"/>
      <c r="AJ26" s="404" t="e">
        <f>IF(VLOOKUP($AY$2,Data,29,FALSE)=0,"-",VLOOKUP($AY$2,Data,29,FALSE))</f>
        <v>#REF!</v>
      </c>
      <c r="AK26" s="404"/>
      <c r="AL26" s="404"/>
      <c r="AM26" s="404"/>
      <c r="AN26" s="404"/>
      <c r="AO26" s="404"/>
      <c r="AP26" s="404"/>
      <c r="AQ26" s="404"/>
      <c r="AR26" s="404"/>
      <c r="AS26" s="405" t="s">
        <v>32</v>
      </c>
      <c r="AT26" s="405"/>
      <c r="AU26" s="405"/>
      <c r="AV26" s="406"/>
    </row>
    <row r="27" spans="2:48" ht="24.75" customHeight="1">
      <c r="B27" s="380" t="s">
        <v>7</v>
      </c>
      <c r="C27" s="381"/>
      <c r="D27" s="381"/>
      <c r="E27" s="381"/>
      <c r="F27" s="381"/>
      <c r="G27" s="381"/>
      <c r="H27" s="381"/>
      <c r="I27" s="381"/>
      <c r="J27" s="381"/>
      <c r="K27" s="381"/>
      <c r="L27" s="381"/>
      <c r="M27" s="381"/>
      <c r="N27" s="382"/>
      <c r="O27" s="383" t="s">
        <v>12</v>
      </c>
      <c r="P27" s="384"/>
      <c r="Q27" s="384"/>
      <c r="R27" s="384"/>
      <c r="S27" s="388" t="e">
        <f>IF(VLOOKUP($AY$2,Data,34,FALSE)=0,"-",VLOOKUP($AY$2,Data,34,FALSE))</f>
        <v>#REF!</v>
      </c>
      <c r="T27" s="388"/>
      <c r="U27" s="388"/>
      <c r="V27" s="388"/>
      <c r="W27" s="388"/>
      <c r="X27" s="388"/>
      <c r="Y27" s="388"/>
      <c r="Z27" s="388"/>
      <c r="AA27" s="388"/>
      <c r="AB27" s="386" t="s">
        <v>29</v>
      </c>
      <c r="AC27" s="386"/>
      <c r="AD27" s="386"/>
      <c r="AE27" s="387"/>
      <c r="AF27" s="383" t="s">
        <v>13</v>
      </c>
      <c r="AG27" s="384"/>
      <c r="AH27" s="384"/>
      <c r="AI27" s="384"/>
      <c r="AJ27" s="388" t="e">
        <f>IF(VLOOKUP($AY$2,Data,33,FALSE)=0,"-",VLOOKUP($AY$2,Data,33,FALSE))</f>
        <v>#REF!</v>
      </c>
      <c r="AK27" s="388"/>
      <c r="AL27" s="388"/>
      <c r="AM27" s="388"/>
      <c r="AN27" s="388"/>
      <c r="AO27" s="388"/>
      <c r="AP27" s="388"/>
      <c r="AQ27" s="388"/>
      <c r="AR27" s="388"/>
      <c r="AS27" s="386" t="s">
        <v>30</v>
      </c>
      <c r="AT27" s="386"/>
      <c r="AU27" s="386"/>
      <c r="AV27" s="387"/>
    </row>
    <row r="28" spans="2:48" ht="24.75" customHeight="1">
      <c r="B28" s="380" t="s">
        <v>14</v>
      </c>
      <c r="C28" s="381"/>
      <c r="D28" s="381"/>
      <c r="E28" s="381"/>
      <c r="F28" s="381"/>
      <c r="G28" s="381"/>
      <c r="H28" s="381"/>
      <c r="I28" s="381"/>
      <c r="J28" s="381"/>
      <c r="K28" s="381"/>
      <c r="L28" s="381"/>
      <c r="M28" s="381"/>
      <c r="N28" s="382"/>
      <c r="O28" s="383" t="s">
        <v>12</v>
      </c>
      <c r="P28" s="384"/>
      <c r="Q28" s="384"/>
      <c r="R28" s="384"/>
      <c r="S28" s="388" t="e">
        <f>IF(VLOOKUP($AY$2,Data,38,FALSE)=0,"-",VLOOKUP($AY$2,Data,38,FALSE))</f>
        <v>#REF!</v>
      </c>
      <c r="T28" s="388"/>
      <c r="U28" s="388"/>
      <c r="V28" s="388"/>
      <c r="W28" s="388"/>
      <c r="X28" s="388"/>
      <c r="Y28" s="388"/>
      <c r="Z28" s="388"/>
      <c r="AA28" s="388"/>
      <c r="AB28" s="386" t="s">
        <v>33</v>
      </c>
      <c r="AC28" s="386"/>
      <c r="AD28" s="386"/>
      <c r="AE28" s="387"/>
      <c r="AF28" s="383" t="s">
        <v>13</v>
      </c>
      <c r="AG28" s="384"/>
      <c r="AH28" s="384"/>
      <c r="AI28" s="384"/>
      <c r="AJ28" s="388" t="e">
        <f>IF(VLOOKUP($AY$2,Data,35,FALSE)=0,"-",VLOOKUP($AY$2,Data,35,FALSE))</f>
        <v>#REF!</v>
      </c>
      <c r="AK28" s="388"/>
      <c r="AL28" s="388"/>
      <c r="AM28" s="388"/>
      <c r="AN28" s="388"/>
      <c r="AO28" s="388"/>
      <c r="AP28" s="388"/>
      <c r="AQ28" s="388"/>
      <c r="AR28" s="388"/>
      <c r="AS28" s="386" t="s">
        <v>34</v>
      </c>
      <c r="AT28" s="386"/>
      <c r="AU28" s="386"/>
      <c r="AV28" s="387"/>
    </row>
    <row r="29" spans="2:48" ht="24.75" customHeight="1">
      <c r="B29" s="380" t="s">
        <v>15</v>
      </c>
      <c r="C29" s="381"/>
      <c r="D29" s="381"/>
      <c r="E29" s="381"/>
      <c r="F29" s="381"/>
      <c r="G29" s="381"/>
      <c r="H29" s="381"/>
      <c r="I29" s="381"/>
      <c r="J29" s="381"/>
      <c r="K29" s="381"/>
      <c r="L29" s="381"/>
      <c r="M29" s="381"/>
      <c r="N29" s="382"/>
      <c r="O29" s="383" t="s">
        <v>12</v>
      </c>
      <c r="P29" s="384"/>
      <c r="Q29" s="384"/>
      <c r="R29" s="384"/>
      <c r="S29" s="388" t="e">
        <f>IF(VLOOKUP($AY$2,Data,39,FALSE)=0,"-",VLOOKUP($AY$2,Data,39,FALSE))</f>
        <v>#REF!</v>
      </c>
      <c r="T29" s="388"/>
      <c r="U29" s="388"/>
      <c r="V29" s="388"/>
      <c r="W29" s="388"/>
      <c r="X29" s="388"/>
      <c r="Y29" s="388"/>
      <c r="Z29" s="388"/>
      <c r="AA29" s="388"/>
      <c r="AB29" s="386" t="s">
        <v>29</v>
      </c>
      <c r="AC29" s="386"/>
      <c r="AD29" s="386"/>
      <c r="AE29" s="387"/>
      <c r="AF29" s="383" t="s">
        <v>13</v>
      </c>
      <c r="AG29" s="384"/>
      <c r="AH29" s="384"/>
      <c r="AI29" s="384"/>
      <c r="AJ29" s="388" t="e">
        <f>IF(VLOOKUP($AY$2,Data,36,FALSE)=0,"-",VLOOKUP($AY$2,Data,36,FALSE))</f>
        <v>#REF!</v>
      </c>
      <c r="AK29" s="388"/>
      <c r="AL29" s="388"/>
      <c r="AM29" s="388"/>
      <c r="AN29" s="388"/>
      <c r="AO29" s="388"/>
      <c r="AP29" s="388"/>
      <c r="AQ29" s="388"/>
      <c r="AR29" s="388"/>
      <c r="AS29" s="386" t="s">
        <v>30</v>
      </c>
      <c r="AT29" s="386"/>
      <c r="AU29" s="386"/>
      <c r="AV29" s="387"/>
    </row>
    <row r="30" spans="2:48" ht="24.75" customHeight="1">
      <c r="B30" s="374" t="s">
        <v>18</v>
      </c>
      <c r="C30" s="375"/>
      <c r="D30" s="375"/>
      <c r="E30" s="375"/>
      <c r="F30" s="375"/>
      <c r="G30" s="375"/>
      <c r="H30" s="375"/>
      <c r="I30" s="375"/>
      <c r="J30" s="375"/>
      <c r="K30" s="375"/>
      <c r="L30" s="375"/>
      <c r="M30" s="375"/>
      <c r="N30" s="376"/>
      <c r="O30" s="366" t="s">
        <v>12</v>
      </c>
      <c r="P30" s="367"/>
      <c r="Q30" s="367"/>
      <c r="R30" s="367"/>
      <c r="S30" s="407" t="e">
        <f>IF(VLOOKUP($AY$2,Data,40,FALSE)=0,"-",VLOOKUP($AY$2,Data,40,FALSE))</f>
        <v>#REF!</v>
      </c>
      <c r="T30" s="407"/>
      <c r="U30" s="407"/>
      <c r="V30" s="407"/>
      <c r="W30" s="407"/>
      <c r="X30" s="407"/>
      <c r="Y30" s="407"/>
      <c r="Z30" s="407"/>
      <c r="AA30" s="407"/>
      <c r="AB30" s="364" t="s">
        <v>29</v>
      </c>
      <c r="AC30" s="364"/>
      <c r="AD30" s="364"/>
      <c r="AE30" s="365"/>
      <c r="AF30" s="366" t="s">
        <v>13</v>
      </c>
      <c r="AG30" s="367"/>
      <c r="AH30" s="367"/>
      <c r="AI30" s="367"/>
      <c r="AJ30" s="407" t="e">
        <f>IF(VLOOKUP($AY$2,Data,37,FALSE)=0,"-",VLOOKUP($AY$2,Data,37,FALSE))</f>
        <v>#REF!</v>
      </c>
      <c r="AK30" s="407"/>
      <c r="AL30" s="407"/>
      <c r="AM30" s="407"/>
      <c r="AN30" s="407"/>
      <c r="AO30" s="407"/>
      <c r="AP30" s="407"/>
      <c r="AQ30" s="407"/>
      <c r="AR30" s="407"/>
      <c r="AS30" s="364" t="s">
        <v>30</v>
      </c>
      <c r="AT30" s="364"/>
      <c r="AU30" s="364"/>
      <c r="AV30" s="365"/>
    </row>
    <row r="31" spans="2:48" ht="33.75" customHeight="1">
      <c r="B31" s="374" t="s">
        <v>16</v>
      </c>
      <c r="C31" s="375"/>
      <c r="D31" s="375"/>
      <c r="E31" s="375"/>
      <c r="F31" s="375"/>
      <c r="G31" s="375"/>
      <c r="H31" s="375"/>
      <c r="I31" s="375"/>
      <c r="J31" s="375"/>
      <c r="K31" s="375"/>
      <c r="L31" s="375"/>
      <c r="M31" s="375"/>
      <c r="N31" s="376"/>
      <c r="O31" s="482" t="e">
        <f>IF(VLOOKUP($AY$2,Data,41,FALSE)=0,"-",VLOOKUP($AY$2,Data,41,FALSE))</f>
        <v>#REF!</v>
      </c>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4"/>
    </row>
    <row r="32" spans="2:48" ht="21.75" customHeight="1">
      <c r="B32" s="380" t="s">
        <v>8</v>
      </c>
      <c r="C32" s="381"/>
      <c r="D32" s="381"/>
      <c r="E32" s="381"/>
      <c r="F32" s="381"/>
      <c r="G32" s="381"/>
      <c r="H32" s="381"/>
      <c r="I32" s="381"/>
      <c r="J32" s="381"/>
      <c r="K32" s="381"/>
      <c r="L32" s="381"/>
      <c r="M32" s="381"/>
      <c r="N32" s="382"/>
      <c r="O32" s="482" t="e">
        <f>IF(VLOOKUP($AY$2,Data,42,FALSE)=0,"-",VLOOKUP($AY$2,Data,42,FALSE))</f>
        <v>#REF!</v>
      </c>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4"/>
    </row>
    <row r="33" spans="2:48" ht="18" customHeight="1">
      <c r="B33" s="335" t="s">
        <v>2</v>
      </c>
      <c r="C33" s="369"/>
      <c r="D33" s="369"/>
      <c r="E33" s="369"/>
      <c r="F33" s="369"/>
      <c r="G33" s="369"/>
      <c r="H33" s="369"/>
      <c r="I33" s="369"/>
      <c r="J33" s="369"/>
      <c r="K33" s="369"/>
      <c r="L33" s="369"/>
      <c r="M33" s="369"/>
      <c r="N33" s="370"/>
      <c r="O33" s="341" t="s">
        <v>27</v>
      </c>
      <c r="P33" s="342"/>
      <c r="Q33" s="342"/>
      <c r="R33" s="342"/>
      <c r="S33" s="342"/>
      <c r="T33" s="342"/>
      <c r="U33" s="342"/>
      <c r="V33" s="343"/>
      <c r="W33" s="478" t="e">
        <f>VLOOKUP($AY$2,Data,43,FALSE)</f>
        <v>#REF!</v>
      </c>
      <c r="X33" s="479"/>
      <c r="Y33" s="479"/>
      <c r="Z33" s="479"/>
      <c r="AA33" s="479"/>
      <c r="AB33" s="479"/>
      <c r="AC33" s="479"/>
      <c r="AD33" s="479"/>
      <c r="AE33" s="480"/>
      <c r="AF33" s="344" t="s">
        <v>28</v>
      </c>
      <c r="AG33" s="342"/>
      <c r="AH33" s="342"/>
      <c r="AI33" s="342"/>
      <c r="AJ33" s="342"/>
      <c r="AK33" s="342"/>
      <c r="AL33" s="342"/>
      <c r="AM33" s="343"/>
      <c r="AN33" s="478" t="e">
        <f>VLOOKUP($AY$2,Data,44,FALSE)</f>
        <v>#REF!</v>
      </c>
      <c r="AO33" s="479"/>
      <c r="AP33" s="479"/>
      <c r="AQ33" s="479"/>
      <c r="AR33" s="479"/>
      <c r="AS33" s="479"/>
      <c r="AT33" s="479"/>
      <c r="AU33" s="479"/>
      <c r="AV33" s="481"/>
    </row>
    <row r="34" spans="2:48" ht="18" customHeight="1">
      <c r="B34" s="371"/>
      <c r="C34" s="372"/>
      <c r="D34" s="372"/>
      <c r="E34" s="372"/>
      <c r="F34" s="372"/>
      <c r="G34" s="372"/>
      <c r="H34" s="372"/>
      <c r="I34" s="372"/>
      <c r="J34" s="372"/>
      <c r="K34" s="372"/>
      <c r="L34" s="372"/>
      <c r="M34" s="372"/>
      <c r="N34" s="373"/>
      <c r="O34" s="345" t="s">
        <v>0</v>
      </c>
      <c r="P34" s="346"/>
      <c r="Q34" s="346"/>
      <c r="R34" s="346"/>
      <c r="S34" s="346"/>
      <c r="T34" s="346"/>
      <c r="U34" s="346"/>
      <c r="V34" s="347"/>
      <c r="W34" s="485" t="e">
        <f>VLOOKUP($AY$2,Data,45,FALSE)</f>
        <v>#REF!</v>
      </c>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7"/>
    </row>
    <row r="35" spans="2:48" ht="18" customHeight="1">
      <c r="B35" s="335" t="s">
        <v>3</v>
      </c>
      <c r="C35" s="336"/>
      <c r="D35" s="336"/>
      <c r="E35" s="336"/>
      <c r="F35" s="336"/>
      <c r="G35" s="336"/>
      <c r="H35" s="336"/>
      <c r="I35" s="336"/>
      <c r="J35" s="336"/>
      <c r="K35" s="336"/>
      <c r="L35" s="336"/>
      <c r="M35" s="336"/>
      <c r="N35" s="337"/>
      <c r="O35" s="341" t="s">
        <v>27</v>
      </c>
      <c r="P35" s="342"/>
      <c r="Q35" s="342"/>
      <c r="R35" s="342"/>
      <c r="S35" s="342"/>
      <c r="T35" s="342"/>
      <c r="U35" s="342"/>
      <c r="V35" s="343"/>
      <c r="W35" s="478" t="e">
        <f>VLOOKUP($AY$2,Data,46,FALSE)</f>
        <v>#REF!</v>
      </c>
      <c r="X35" s="479"/>
      <c r="Y35" s="479"/>
      <c r="Z35" s="479"/>
      <c r="AA35" s="479"/>
      <c r="AB35" s="479"/>
      <c r="AC35" s="479"/>
      <c r="AD35" s="479"/>
      <c r="AE35" s="480"/>
      <c r="AF35" s="344" t="s">
        <v>28</v>
      </c>
      <c r="AG35" s="342"/>
      <c r="AH35" s="342"/>
      <c r="AI35" s="342"/>
      <c r="AJ35" s="342"/>
      <c r="AK35" s="342"/>
      <c r="AL35" s="342"/>
      <c r="AM35" s="343"/>
      <c r="AN35" s="478" t="e">
        <f>VLOOKUP($AY$2,Data,47,FALSE)</f>
        <v>#REF!</v>
      </c>
      <c r="AO35" s="479"/>
      <c r="AP35" s="479"/>
      <c r="AQ35" s="479"/>
      <c r="AR35" s="479"/>
      <c r="AS35" s="479"/>
      <c r="AT35" s="479"/>
      <c r="AU35" s="479"/>
      <c r="AV35" s="481"/>
    </row>
    <row r="36" spans="2:48" ht="18" customHeight="1">
      <c r="B36" s="338"/>
      <c r="C36" s="339"/>
      <c r="D36" s="339"/>
      <c r="E36" s="339"/>
      <c r="F36" s="339"/>
      <c r="G36" s="339"/>
      <c r="H36" s="339"/>
      <c r="I36" s="339"/>
      <c r="J36" s="339"/>
      <c r="K36" s="339"/>
      <c r="L36" s="339"/>
      <c r="M36" s="339"/>
      <c r="N36" s="340"/>
      <c r="O36" s="345" t="s">
        <v>0</v>
      </c>
      <c r="P36" s="346"/>
      <c r="Q36" s="346"/>
      <c r="R36" s="346"/>
      <c r="S36" s="346"/>
      <c r="T36" s="346"/>
      <c r="U36" s="346"/>
      <c r="V36" s="347"/>
      <c r="W36" s="485" t="e">
        <f>VLOOKUP($AY$2,Data,48,FALSE)</f>
        <v>#REF!</v>
      </c>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7"/>
    </row>
    <row r="37" spans="2:48" ht="18" customHeight="1">
      <c r="B37" s="351" t="s">
        <v>1</v>
      </c>
      <c r="C37" s="336"/>
      <c r="D37" s="336"/>
      <c r="E37" s="336"/>
      <c r="F37" s="336"/>
      <c r="G37" s="336"/>
      <c r="H37" s="336"/>
      <c r="I37" s="336"/>
      <c r="J37" s="336"/>
      <c r="K37" s="336"/>
      <c r="L37" s="336"/>
      <c r="M37" s="336"/>
      <c r="N37" s="337"/>
      <c r="O37" s="488" t="e">
        <f>VLOOKUP($AY$2,Data,49,FALSE)</f>
        <v>#REF!</v>
      </c>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90"/>
    </row>
    <row r="38" spans="2:48" ht="18" customHeight="1">
      <c r="B38" s="352"/>
      <c r="C38" s="353"/>
      <c r="D38" s="353"/>
      <c r="E38" s="353"/>
      <c r="F38" s="353"/>
      <c r="G38" s="353"/>
      <c r="H38" s="353"/>
      <c r="I38" s="353"/>
      <c r="J38" s="353"/>
      <c r="K38" s="353"/>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60"/>
    </row>
    <row r="39" spans="2:48" ht="18" customHeight="1">
      <c r="B39" s="352"/>
      <c r="C39" s="353"/>
      <c r="D39" s="353"/>
      <c r="E39" s="353"/>
      <c r="F39" s="353"/>
      <c r="G39" s="353"/>
      <c r="H39" s="353"/>
      <c r="I39" s="353"/>
      <c r="J39" s="353"/>
      <c r="K39" s="353"/>
      <c r="L39" s="353"/>
      <c r="M39" s="353"/>
      <c r="N39" s="354"/>
      <c r="O39" s="361"/>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3"/>
    </row>
    <row r="40" spans="2:48" ht="18" customHeight="1">
      <c r="B40" s="352"/>
      <c r="C40" s="353"/>
      <c r="D40" s="353"/>
      <c r="E40" s="353"/>
      <c r="F40" s="353"/>
      <c r="G40" s="353"/>
      <c r="H40" s="353"/>
      <c r="I40" s="353"/>
      <c r="J40" s="353"/>
      <c r="K40" s="353"/>
      <c r="L40" s="353"/>
      <c r="M40" s="353"/>
      <c r="N40" s="354"/>
      <c r="O40" s="361"/>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3"/>
    </row>
    <row r="41" spans="2:48" ht="18" customHeight="1">
      <c r="B41" s="352"/>
      <c r="C41" s="353"/>
      <c r="D41" s="353"/>
      <c r="E41" s="353"/>
      <c r="F41" s="353"/>
      <c r="G41" s="353"/>
      <c r="H41" s="353"/>
      <c r="I41" s="353"/>
      <c r="J41" s="353"/>
      <c r="K41" s="353"/>
      <c r="L41" s="353"/>
      <c r="M41" s="353"/>
      <c r="N41" s="354"/>
      <c r="O41" s="330"/>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2"/>
    </row>
    <row r="42" spans="2:48" ht="18" customHeight="1">
      <c r="B42" s="333" t="s">
        <v>20</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row>
    <row r="43" spans="2:48" ht="18" customHeight="1">
      <c r="B43" s="334" t="s">
        <v>35</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row>
  </sheetData>
  <sheetProtection/>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F25:AI25"/>
    <mergeCell ref="O13:AV14"/>
    <mergeCell ref="AB15:AE15"/>
    <mergeCell ref="H15:N15"/>
    <mergeCell ref="AS15:AV15"/>
    <mergeCell ref="S15:AA15"/>
    <mergeCell ref="O15:R15"/>
    <mergeCell ref="AJ15:AR15"/>
    <mergeCell ref="AS16:AV16"/>
    <mergeCell ref="AJ25:AR25"/>
    <mergeCell ref="AF26:AI26"/>
    <mergeCell ref="AS21:AV21"/>
    <mergeCell ref="AJ21:AR21"/>
    <mergeCell ref="AJ24:AR24"/>
    <mergeCell ref="AF21:AI21"/>
    <mergeCell ref="AS26:AV26"/>
    <mergeCell ref="AS25:AV25"/>
    <mergeCell ref="AS24:AV24"/>
    <mergeCell ref="AF24:AI24"/>
    <mergeCell ref="B43:AV43"/>
    <mergeCell ref="W34:AV34"/>
    <mergeCell ref="B33:N34"/>
    <mergeCell ref="B42:AV42"/>
    <mergeCell ref="B35:N36"/>
    <mergeCell ref="W36:AV36"/>
    <mergeCell ref="O37:AV37"/>
    <mergeCell ref="O38:AV38"/>
    <mergeCell ref="O34:V34"/>
    <mergeCell ref="O35:V35"/>
    <mergeCell ref="B32:N32"/>
    <mergeCell ref="O32:AV32"/>
    <mergeCell ref="AB30:AE30"/>
    <mergeCell ref="AJ29:AR29"/>
    <mergeCell ref="AF30:AI30"/>
    <mergeCell ref="AJ30:AR30"/>
    <mergeCell ref="B31:N31"/>
    <mergeCell ref="B29:N29"/>
    <mergeCell ref="AS29:AV29"/>
    <mergeCell ref="AB29:AE29"/>
    <mergeCell ref="H25:N25"/>
    <mergeCell ref="B27:N27"/>
    <mergeCell ref="B24:G26"/>
    <mergeCell ref="B28:N28"/>
    <mergeCell ref="B30:N30"/>
    <mergeCell ref="AS30:AV30"/>
    <mergeCell ref="O31:AV31"/>
    <mergeCell ref="AF27:AI27"/>
    <mergeCell ref="AJ28:AR28"/>
    <mergeCell ref="AF28:AI28"/>
    <mergeCell ref="AJ27:AR27"/>
    <mergeCell ref="O28:R28"/>
    <mergeCell ref="AB27:AE27"/>
    <mergeCell ref="O9:AV10"/>
    <mergeCell ref="AF15:AI15"/>
    <mergeCell ref="AS17:AV17"/>
    <mergeCell ref="AF16:AI16"/>
    <mergeCell ref="AF17:AI17"/>
    <mergeCell ref="O24:R24"/>
    <mergeCell ref="O25:R25"/>
    <mergeCell ref="O27:R27"/>
    <mergeCell ref="AB28:AE28"/>
    <mergeCell ref="S28:AA28"/>
    <mergeCell ref="S25:AA25"/>
    <mergeCell ref="AB25:AE25"/>
    <mergeCell ref="O39:AV39"/>
    <mergeCell ref="O36:V36"/>
    <mergeCell ref="O33:V33"/>
    <mergeCell ref="W33:AE33"/>
    <mergeCell ref="AN33:AV33"/>
    <mergeCell ref="W35:AE35"/>
    <mergeCell ref="AN35:AV35"/>
    <mergeCell ref="AF35:AM35"/>
    <mergeCell ref="B6:N6"/>
    <mergeCell ref="H19:N19"/>
    <mergeCell ref="H18:N18"/>
    <mergeCell ref="B9:N10"/>
    <mergeCell ref="B13:N14"/>
    <mergeCell ref="H16:N16"/>
    <mergeCell ref="B15:G20"/>
    <mergeCell ref="O19:R19"/>
    <mergeCell ref="AB17:AE17"/>
    <mergeCell ref="O16:R16"/>
    <mergeCell ref="O17:R17"/>
    <mergeCell ref="AB18:AE18"/>
    <mergeCell ref="T17:Z17"/>
    <mergeCell ref="AB19:AE19"/>
    <mergeCell ref="AJ18:AR18"/>
    <mergeCell ref="AF19:AI19"/>
    <mergeCell ref="AS18:AV18"/>
    <mergeCell ref="AJ20:AR20"/>
    <mergeCell ref="AJ19:AR19"/>
    <mergeCell ref="AS19:AV19"/>
    <mergeCell ref="AS20:AV20"/>
    <mergeCell ref="AF20:AI20"/>
    <mergeCell ref="AF18:AI18"/>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共通様式　接続供給兼基本契約申込書</dc:title>
  <dc:subject/>
  <dc:creator>関西電力株式会社</dc:creator>
  <cp:keywords/>
  <dc:description/>
  <cp:lastModifiedBy>情報通信本部(情報ｼｽﾃﾑ)</cp:lastModifiedBy>
  <cp:lastPrinted>2016-12-10T02:51:08Z</cp:lastPrinted>
  <dcterms:created xsi:type="dcterms:W3CDTF">2012-03-22T10:01:19Z</dcterms:created>
  <dcterms:modified xsi:type="dcterms:W3CDTF">2017-02-15T13:14:48Z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1373757100</vt:i4>
  </property>
  <property fmtid="{D5CDD505-2E9C-101B-9397-08002B2CF9AE}" pid="4" name="_EmailSubject">
    <vt:lpwstr>接続供給申込書ご送付について（新規1件・工事2件）</vt:lpwstr>
  </property>
  <property fmtid="{D5CDD505-2E9C-101B-9397-08002B2CF9AE}" pid="5" name="_AuthorEmail">
    <vt:lpwstr>Matsumoto-E@jpn.marubeni.com</vt:lpwstr>
  </property>
  <property fmtid="{D5CDD505-2E9C-101B-9397-08002B2CF9AE}" pid="6" name="_AuthorEmailDisplayName">
    <vt:lpwstr>MATSUMOTO ERIKA-PSLB72M</vt:lpwstr>
  </property>
  <property fmtid="{D5CDD505-2E9C-101B-9397-08002B2CF9AE}" pid="7" name="_ReviewingToolsShownOnce">
    <vt:lpwstr/>
  </property>
</Properties>
</file>