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再エネグループ\電購Ｇ共有「S」移管データ※20180316～\26 各種データ\☆月末データ\2025年度\2025年11月\07_HP\2025年11月末時点再エネ実績_ＨＰ更新依頼\"/>
    </mc:Choice>
  </mc:AlternateContent>
  <xr:revisionPtr revIDLastSave="0" documentId="13_ncr:1_{53711AF0-B09B-4098-AA23-06F541C3C2BB}" xr6:coauthVersionLast="47" xr6:coauthVersionMax="47" xr10:uidLastSave="{00000000-0000-0000-0000-000000000000}"/>
  <bookViews>
    <workbookView xWindow="5055" yWindow="1860" windowWidth="21600" windowHeight="11295" xr2:uid="{D38A9C23-B9B6-42FA-A27C-C86F6DEB077A}"/>
  </bookViews>
  <sheets>
    <sheet name="②出力制御区分の内訳" sheetId="1" r:id="rId1"/>
  </sheets>
  <externalReferences>
    <externalReference r:id="rId2"/>
  </externalReferences>
  <definedNames>
    <definedName name="_xlnm.Print_Area" localSheetId="0">②出力制御区分の内訳!$A$1:$T$26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" l="1"/>
  <c r="P10" i="1"/>
  <c r="AJ8" i="1"/>
  <c r="L10" i="1"/>
  <c r="U5" i="1" l="1"/>
  <c r="W5" i="1" l="1"/>
  <c r="M10" i="1"/>
  <c r="AJ9" i="1" l="1"/>
  <c r="S8" i="1" l="1"/>
  <c r="S9" i="1"/>
  <c r="S10" i="1"/>
  <c r="S11" i="1"/>
  <c r="Q11" i="1"/>
  <c r="Q7" i="1"/>
  <c r="O9" i="1"/>
  <c r="O11" i="1"/>
  <c r="L8" i="1"/>
  <c r="L9" i="1"/>
  <c r="L7" i="1"/>
  <c r="M8" i="1"/>
  <c r="M9" i="1"/>
  <c r="M11" i="1"/>
  <c r="M7" i="1"/>
  <c r="G9" i="1"/>
  <c r="G11" i="1"/>
  <c r="G7" i="1"/>
  <c r="E9" i="1"/>
  <c r="E11" i="1"/>
  <c r="E7" i="1"/>
  <c r="V5" i="1" l="1"/>
  <c r="X5" i="1" s="1"/>
</calcChain>
</file>

<file path=xl/sharedStrings.xml><?xml version="1.0" encoding="utf-8"?>
<sst xmlns="http://schemas.openxmlformats.org/spreadsheetml/2006/main" count="79" uniqueCount="22">
  <si>
    <t>FIT</t>
    <phoneticPr fontId="3"/>
  </si>
  <si>
    <t>非FIT（FIP含む）</t>
    <rPh sb="0" eb="1">
      <t>ヒ</t>
    </rPh>
    <rPh sb="8" eb="9">
      <t>フク</t>
    </rPh>
    <phoneticPr fontId="3"/>
  </si>
  <si>
    <t>（旧ルール）</t>
    <phoneticPr fontId="3"/>
  </si>
  <si>
    <t>（新ルール）</t>
    <phoneticPr fontId="3"/>
  </si>
  <si>
    <t>（無制限・無補償ルール）</t>
    <phoneticPr fontId="3"/>
  </si>
  <si>
    <t>オフライン制御</t>
    <rPh sb="5" eb="7">
      <t>セイギョ</t>
    </rPh>
    <phoneticPr fontId="3"/>
  </si>
  <si>
    <t>オンライン制御</t>
    <rPh sb="5" eb="7">
      <t>セイギョ</t>
    </rPh>
    <phoneticPr fontId="3"/>
  </si>
  <si>
    <t>件数</t>
    <rPh sb="0" eb="2">
      <t>ケンスウ</t>
    </rPh>
    <phoneticPr fontId="3"/>
  </si>
  <si>
    <t>万kW</t>
    <rPh sb="0" eb="1">
      <t>マン</t>
    </rPh>
    <phoneticPr fontId="3"/>
  </si>
  <si>
    <t>特別高圧</t>
    <rPh sb="0" eb="2">
      <t>トクベツ</t>
    </rPh>
    <rPh sb="2" eb="4">
      <t>コウアツ</t>
    </rPh>
    <phoneticPr fontId="3"/>
  </si>
  <si>
    <t>高圧</t>
    <rPh sb="0" eb="2">
      <t>コウアツ</t>
    </rPh>
    <phoneticPr fontId="3"/>
  </si>
  <si>
    <t>500kW以上</t>
    <rPh sb="5" eb="7">
      <t>イジョウ</t>
    </rPh>
    <phoneticPr fontId="3"/>
  </si>
  <si>
    <t>500kW未満</t>
    <rPh sb="5" eb="7">
      <t>ミマン</t>
    </rPh>
    <phoneticPr fontId="3"/>
  </si>
  <si>
    <t>低圧</t>
    <rPh sb="0" eb="2">
      <t>テイアツ</t>
    </rPh>
    <phoneticPr fontId="3"/>
  </si>
  <si>
    <t>10kW以上</t>
    <rPh sb="4" eb="6">
      <t>イジョウ</t>
    </rPh>
    <phoneticPr fontId="3"/>
  </si>
  <si>
    <t>10kW未満</t>
    <rPh sb="4" eb="6">
      <t>ミマン</t>
    </rPh>
    <phoneticPr fontId="3"/>
  </si>
  <si>
    <t>※着色部分は、当面の出力制御の対象となります。</t>
    <rPh sb="1" eb="5">
      <t>チャクショクブブン</t>
    </rPh>
    <rPh sb="7" eb="9">
      <t>トウメン</t>
    </rPh>
    <rPh sb="10" eb="14">
      <t>シュツリョクセイギョ</t>
    </rPh>
    <rPh sb="15" eb="17">
      <t>タイショウ</t>
    </rPh>
    <phoneticPr fontId="3"/>
  </si>
  <si>
    <t>20kW以上</t>
    <rPh sb="4" eb="6">
      <t>イジョウ</t>
    </rPh>
    <phoneticPr fontId="3"/>
  </si>
  <si>
    <t>20kW未満</t>
    <rPh sb="4" eb="6">
      <t>ミマン</t>
    </rPh>
    <phoneticPr fontId="3"/>
  </si>
  <si>
    <t>※JWPA方式（オンライン制御）に全数移行を前提とします。</t>
    <rPh sb="5" eb="7">
      <t>ホウシキ</t>
    </rPh>
    <rPh sb="13" eb="15">
      <t>セイギョ</t>
    </rPh>
    <rPh sb="17" eb="19">
      <t>ゼンスウ</t>
    </rPh>
    <rPh sb="19" eb="21">
      <t>イコウ</t>
    </rPh>
    <rPh sb="22" eb="24">
      <t>ゼンテイ</t>
    </rPh>
    <phoneticPr fontId="3"/>
  </si>
  <si>
    <t>風力発電（接続済）における出力制御区分の内訳（2025年11月末時点）</t>
    <rPh sb="0" eb="4">
      <t>フウリョクハツデン</t>
    </rPh>
    <rPh sb="5" eb="7">
      <t>セツゾク</t>
    </rPh>
    <rPh sb="7" eb="8">
      <t>スミ</t>
    </rPh>
    <rPh sb="13" eb="15">
      <t>シュツリョク</t>
    </rPh>
    <rPh sb="15" eb="17">
      <t>セイギョ</t>
    </rPh>
    <rPh sb="17" eb="19">
      <t>クブン</t>
    </rPh>
    <rPh sb="20" eb="22">
      <t>ウチワケ</t>
    </rPh>
    <rPh sb="27" eb="28">
      <t>ネン</t>
    </rPh>
    <rPh sb="30" eb="31">
      <t>ガツ</t>
    </rPh>
    <rPh sb="31" eb="32">
      <t>マツ</t>
    </rPh>
    <rPh sb="32" eb="34">
      <t>ジテン</t>
    </rPh>
    <phoneticPr fontId="1"/>
  </si>
  <si>
    <t>太陽光発電（接続済）における出力制御区分の内訳（2025年11月末時点）</t>
    <rPh sb="0" eb="3">
      <t>タイヨウコウ</t>
    </rPh>
    <rPh sb="3" eb="5">
      <t>ハツデン</t>
    </rPh>
    <rPh sb="6" eb="8">
      <t>セツゾク</t>
    </rPh>
    <rPh sb="8" eb="9">
      <t>スミ</t>
    </rPh>
    <rPh sb="14" eb="16">
      <t>シュツリョク</t>
    </rPh>
    <rPh sb="16" eb="18">
      <t>セイギョ</t>
    </rPh>
    <rPh sb="18" eb="20">
      <t>クブン</t>
    </rPh>
    <rPh sb="21" eb="23">
      <t>ウチワケ</t>
    </rPh>
    <rPh sb="28" eb="29">
      <t>ネン</t>
    </rPh>
    <rPh sb="31" eb="32">
      <t>ガツ</t>
    </rPh>
    <rPh sb="32" eb="33">
      <t>マツ</t>
    </rPh>
    <rPh sb="33" eb="35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</si>
</sst>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.0000_ ;[Red]\-#,##0.0000\ "/>
    <numFmt numFmtId="178" formatCode="#,##0.000000_ ;[Red]\-#,##0.000000\ "/>
    <numFmt numFmtId="179" formatCode="#,##0.0000;[Red]\-#,##0.0000"/>
    <numFmt numFmtId="180" formatCode="#,##0.000_ ;[Red]\-#,##0.000\ "/>
    <numFmt numFmtId="181" formatCode="0.0_ "/>
    <numFmt numFmtId="182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trike/>
      <sz val="12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2" borderId="17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38" fontId="2" fillId="3" borderId="21" xfId="2" applyFont="1" applyFill="1" applyBorder="1">
      <alignment vertical="center"/>
    </xf>
    <xf numFmtId="176" fontId="2" fillId="3" borderId="23" xfId="2" applyNumberFormat="1" applyFont="1" applyFill="1" applyBorder="1">
      <alignment vertical="center"/>
    </xf>
    <xf numFmtId="38" fontId="2" fillId="3" borderId="23" xfId="2" applyFont="1" applyFill="1" applyBorder="1">
      <alignment vertical="center"/>
    </xf>
    <xf numFmtId="176" fontId="2" fillId="3" borderId="10" xfId="2" applyNumberFormat="1" applyFont="1" applyFill="1" applyBorder="1">
      <alignment vertical="center"/>
    </xf>
    <xf numFmtId="176" fontId="2" fillId="3" borderId="22" xfId="2" applyNumberFormat="1" applyFont="1" applyFill="1" applyBorder="1">
      <alignment vertical="center"/>
    </xf>
    <xf numFmtId="0" fontId="2" fillId="2" borderId="25" xfId="1" applyFont="1" applyFill="1" applyBorder="1">
      <alignment vertical="center"/>
    </xf>
    <xf numFmtId="38" fontId="2" fillId="3" borderId="24" xfId="2" applyFont="1" applyFill="1" applyBorder="1">
      <alignment vertical="center"/>
    </xf>
    <xf numFmtId="176" fontId="2" fillId="3" borderId="26" xfId="2" applyNumberFormat="1" applyFont="1" applyFill="1" applyBorder="1">
      <alignment vertical="center"/>
    </xf>
    <xf numFmtId="38" fontId="2" fillId="3" borderId="26" xfId="2" applyFont="1" applyFill="1" applyBorder="1">
      <alignment vertical="center"/>
    </xf>
    <xf numFmtId="176" fontId="2" fillId="3" borderId="27" xfId="2" applyNumberFormat="1" applyFont="1" applyFill="1" applyBorder="1">
      <alignment vertical="center"/>
    </xf>
    <xf numFmtId="176" fontId="2" fillId="3" borderId="25" xfId="2" applyNumberFormat="1" applyFont="1" applyFill="1" applyBorder="1">
      <alignment vertical="center"/>
    </xf>
    <xf numFmtId="0" fontId="2" fillId="2" borderId="29" xfId="1" applyFont="1" applyFill="1" applyBorder="1">
      <alignment vertical="center"/>
    </xf>
    <xf numFmtId="38" fontId="2" fillId="0" borderId="28" xfId="2" applyFont="1" applyFill="1" applyBorder="1">
      <alignment vertical="center"/>
    </xf>
    <xf numFmtId="176" fontId="2" fillId="0" borderId="30" xfId="2" applyNumberFormat="1" applyFont="1" applyFill="1" applyBorder="1">
      <alignment vertical="center"/>
    </xf>
    <xf numFmtId="38" fontId="2" fillId="0" borderId="30" xfId="2" applyFont="1" applyFill="1" applyBorder="1">
      <alignment vertical="center"/>
    </xf>
    <xf numFmtId="176" fontId="2" fillId="0" borderId="31" xfId="2" applyNumberFormat="1" applyFont="1" applyFill="1" applyBorder="1">
      <alignment vertical="center"/>
    </xf>
    <xf numFmtId="176" fontId="2" fillId="0" borderId="29" xfId="2" applyNumberFormat="1" applyFont="1" applyFill="1" applyBorder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>
      <alignment vertical="center"/>
    </xf>
    <xf numFmtId="38" fontId="2" fillId="0" borderId="0" xfId="2" applyFont="1" applyFill="1" applyBorder="1">
      <alignment vertical="center"/>
    </xf>
    <xf numFmtId="176" fontId="2" fillId="0" borderId="0" xfId="2" applyNumberFormat="1" applyFont="1" applyFill="1" applyBorder="1">
      <alignment vertical="center"/>
    </xf>
    <xf numFmtId="176" fontId="2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0" applyFont="1">
      <alignment vertical="center"/>
    </xf>
    <xf numFmtId="176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38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179" fontId="2" fillId="0" borderId="0" xfId="0" applyNumberFormat="1" applyFont="1">
      <alignment vertical="center"/>
    </xf>
    <xf numFmtId="40" fontId="2" fillId="0" borderId="0" xfId="0" applyNumberFormat="1" applyFont="1">
      <alignment vertical="center"/>
    </xf>
    <xf numFmtId="38" fontId="4" fillId="0" borderId="0" xfId="0" applyNumberFormat="1" applyFont="1">
      <alignment vertical="center"/>
    </xf>
    <xf numFmtId="180" fontId="4" fillId="0" borderId="0" xfId="0" applyNumberFormat="1" applyFont="1">
      <alignment vertical="center"/>
    </xf>
    <xf numFmtId="176" fontId="2" fillId="3" borderId="32" xfId="2" applyNumberFormat="1" applyFont="1" applyFill="1" applyBorder="1">
      <alignment vertical="center"/>
    </xf>
    <xf numFmtId="181" fontId="4" fillId="0" borderId="0" xfId="0" applyNumberFormat="1" applyFont="1">
      <alignment vertical="center"/>
    </xf>
    <xf numFmtId="182" fontId="4" fillId="0" borderId="0" xfId="0" applyNumberFormat="1" applyFont="1">
      <alignment vertical="center"/>
    </xf>
    <xf numFmtId="38" fontId="4" fillId="2" borderId="24" xfId="2" applyFont="1" applyFill="1" applyBorder="1">
      <alignment vertical="center"/>
    </xf>
    <xf numFmtId="176" fontId="4" fillId="2" borderId="26" xfId="2" applyNumberFormat="1" applyFont="1" applyFill="1" applyBorder="1">
      <alignment vertical="center"/>
    </xf>
    <xf numFmtId="38" fontId="4" fillId="2" borderId="26" xfId="2" applyFont="1" applyFill="1" applyBorder="1">
      <alignment vertical="center"/>
    </xf>
    <xf numFmtId="176" fontId="4" fillId="2" borderId="27" xfId="2" applyNumberFormat="1" applyFont="1" applyFill="1" applyBorder="1">
      <alignment vertical="center"/>
    </xf>
    <xf numFmtId="176" fontId="4" fillId="2" borderId="25" xfId="2" applyNumberFormat="1" applyFont="1" applyFill="1" applyBorder="1">
      <alignment vertical="center"/>
    </xf>
    <xf numFmtId="38" fontId="4" fillId="2" borderId="28" xfId="2" applyFont="1" applyFill="1" applyBorder="1">
      <alignment vertical="center"/>
    </xf>
    <xf numFmtId="176" fontId="4" fillId="2" borderId="30" xfId="2" applyNumberFormat="1" applyFont="1" applyFill="1" applyBorder="1">
      <alignment vertical="center"/>
    </xf>
    <xf numFmtId="38" fontId="4" fillId="2" borderId="30" xfId="2" applyFont="1" applyFill="1" applyBorder="1">
      <alignment vertical="center"/>
    </xf>
    <xf numFmtId="176" fontId="4" fillId="2" borderId="31" xfId="2" applyNumberFormat="1" applyFont="1" applyFill="1" applyBorder="1">
      <alignment vertical="center"/>
    </xf>
    <xf numFmtId="176" fontId="4" fillId="2" borderId="29" xfId="2" applyNumberFormat="1" applyFont="1" applyFill="1" applyBorder="1">
      <alignment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</cellXfs>
  <cellStyles count="3">
    <cellStyle name="桁区切り 2" xfId="2" xr:uid="{EBADE7F5-AED0-46C2-9A09-542EDF667606}"/>
    <cellStyle name="標準" xfId="0" builtinId="0"/>
    <cellStyle name="標準 2" xfId="1" xr:uid="{911B5045-11CF-4F4B-949F-B1E67A9CEC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&#20877;&#12456;&#12493;&#12464;&#12523;&#12540;&#12503;\&#38651;&#36092;&#65319;&#20849;&#26377;&#12300;S&#12301;&#31227;&#31649;&#12487;&#12540;&#12479;&#8251;20180316&#65374;\26%20&#21508;&#31278;&#12487;&#12540;&#12479;\&#9734;&#26376;&#26411;&#12487;&#12540;&#12479;\2025&#24180;&#24230;\&#23455;&#32318;&#22577;&#21578;\2025\2025&#24180;11&#26376;&#23455;&#32318;&#65288;12&#26376;)\&#24773;&#22577;&#20027;&#31649;&#31623;&#25152;\&#37197;&#38651;&#37096;\&#12304;&#26376;&#27425;&#22577;&#21578;&#65306;202412&#20197;&#38477;&#36969;&#29992;&#12305;&#20877;&#12456;&#12493;&#29289;&#37327;&#38598;&#32004;&#65288;&#25913;&#36896;&#65289;.xlsm" TargetMode="External"/><Relationship Id="rId1" Type="http://schemas.openxmlformats.org/officeDocument/2006/relationships/externalLinkPath" Target="/&#20877;&#12456;&#12493;&#12464;&#12523;&#12540;&#12503;/&#38651;&#36092;&#65319;&#20849;&#26377;&#12300;S&#12301;&#31227;&#31649;&#12487;&#12540;&#12479;&#8251;20180316&#65374;/26%20&#21508;&#31278;&#12487;&#12540;&#12479;/&#9734;&#26376;&#26411;&#12487;&#12540;&#12479;/2025&#24180;&#24230;/&#23455;&#32318;&#22577;&#21578;/2025/2025&#24180;11&#26376;&#23455;&#32318;&#65288;12&#26376;)/&#24773;&#22577;&#20027;&#31649;&#31623;&#25152;/&#37197;&#38651;&#37096;/&#12304;&#26376;&#27425;&#22577;&#21578;&#65306;202412&#20197;&#38477;&#36969;&#29992;&#12305;&#20877;&#12456;&#12493;&#29289;&#37327;&#38598;&#32004;&#65288;&#25913;&#36896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再エネお客さま数抽出"/>
      <sheetName val="全社データ"/>
      <sheetName val="運開未来日"/>
    </sheetNames>
    <sheetDataSet>
      <sheetData sheetId="0">
        <row r="20">
          <cell r="Z20">
            <v>18321</v>
          </cell>
          <cell r="AD20">
            <v>13310</v>
          </cell>
          <cell r="AJ20">
            <v>73081</v>
          </cell>
          <cell r="AL20">
            <v>3470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ADC22-C978-441D-AAD4-7687F05BE02B}">
  <sheetPr>
    <tabColor rgb="FFFFFF00"/>
    <pageSetUpPr fitToPage="1"/>
  </sheetPr>
  <dimension ref="B2:AJ26"/>
  <sheetViews>
    <sheetView tabSelected="1" view="pageBreakPreview" topLeftCell="B1" zoomScale="130" zoomScaleNormal="85" zoomScaleSheetLayoutView="130" workbookViewId="0">
      <selection activeCell="D10" activeCellId="1" sqref="F10 D10"/>
    </sheetView>
  </sheetViews>
  <sheetFormatPr defaultColWidth="9" defaultRowHeight="19.5" x14ac:dyDescent="0.4"/>
  <cols>
    <col min="1" max="1" width="3.625" style="2" customWidth="1"/>
    <col min="2" max="19" width="13.625" style="2" customWidth="1"/>
    <col min="20" max="20" width="12.625" style="2" bestFit="1" customWidth="1"/>
    <col min="21" max="21" width="9" style="2"/>
    <col min="22" max="22" width="12.625" style="2" bestFit="1" customWidth="1"/>
    <col min="23" max="23" width="9" style="2"/>
    <col min="24" max="24" width="9.625" style="2" bestFit="1" customWidth="1"/>
    <col min="25" max="33" width="9" style="2"/>
    <col min="34" max="34" width="9.625" style="2" bestFit="1" customWidth="1"/>
    <col min="35" max="16384" width="9" style="2"/>
  </cols>
  <sheetData>
    <row r="2" spans="2:36" ht="20.25" thickBot="1" x14ac:dyDescent="0.45">
      <c r="B2" s="1" t="s">
        <v>21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2:36" ht="20.25" thickBot="1" x14ac:dyDescent="0.45">
      <c r="B3" s="55"/>
      <c r="C3" s="56"/>
      <c r="D3" s="61" t="s">
        <v>0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3"/>
      <c r="P3" s="61" t="s">
        <v>1</v>
      </c>
      <c r="Q3" s="62"/>
      <c r="R3" s="62"/>
      <c r="S3" s="63"/>
    </row>
    <row r="4" spans="2:36" ht="20.25" thickBot="1" x14ac:dyDescent="0.45">
      <c r="B4" s="57"/>
      <c r="C4" s="58"/>
      <c r="D4" s="64" t="s">
        <v>2</v>
      </c>
      <c r="E4" s="65"/>
      <c r="F4" s="65"/>
      <c r="G4" s="66"/>
      <c r="H4" s="64" t="s">
        <v>3</v>
      </c>
      <c r="I4" s="65"/>
      <c r="J4" s="65"/>
      <c r="K4" s="66"/>
      <c r="L4" s="64" t="s">
        <v>4</v>
      </c>
      <c r="M4" s="65"/>
      <c r="N4" s="65"/>
      <c r="O4" s="66"/>
      <c r="P4" s="64" t="s">
        <v>4</v>
      </c>
      <c r="Q4" s="65"/>
      <c r="R4" s="65"/>
      <c r="S4" s="66"/>
      <c r="U4" s="42">
        <v>5951</v>
      </c>
      <c r="V4" s="42">
        <v>6951531</v>
      </c>
    </row>
    <row r="5" spans="2:36" ht="19.5" customHeight="1" x14ac:dyDescent="0.4">
      <c r="B5" s="57"/>
      <c r="C5" s="58"/>
      <c r="D5" s="67" t="s">
        <v>5</v>
      </c>
      <c r="E5" s="68"/>
      <c r="F5" s="69" t="s">
        <v>6</v>
      </c>
      <c r="G5" s="68"/>
      <c r="H5" s="67" t="s">
        <v>5</v>
      </c>
      <c r="I5" s="68"/>
      <c r="J5" s="69" t="s">
        <v>6</v>
      </c>
      <c r="K5" s="68"/>
      <c r="L5" s="67" t="s">
        <v>5</v>
      </c>
      <c r="M5" s="68"/>
      <c r="N5" s="69" t="s">
        <v>6</v>
      </c>
      <c r="O5" s="68"/>
      <c r="P5" s="70" t="s">
        <v>5</v>
      </c>
      <c r="Q5" s="71"/>
      <c r="R5" s="72" t="s">
        <v>6</v>
      </c>
      <c r="S5" s="73"/>
      <c r="U5" s="38">
        <f>D7+D8+D9+F7+F8+F9+H7+H8+H9+J7+J8+J9+L7+L8+L9+N7+N8+N9+P7+R7+R8+R9+P8</f>
        <v>5605</v>
      </c>
      <c r="V5" s="38">
        <f>(E7+E8+E9+G7+G8+G9+I7+I8+I9+K7+K8+K9+M7+M8+M9+O7+O8+O9+Q7+S7+S8+S9)*10000</f>
        <v>6908880.0000000019</v>
      </c>
      <c r="W5" s="38">
        <f>U4-U5</f>
        <v>346</v>
      </c>
      <c r="X5" s="41">
        <f>(V4-V5)</f>
        <v>42650.999999998137</v>
      </c>
    </row>
    <row r="6" spans="2:36" ht="20.25" thickBot="1" x14ac:dyDescent="0.45">
      <c r="B6" s="59"/>
      <c r="C6" s="60"/>
      <c r="D6" s="3" t="s">
        <v>7</v>
      </c>
      <c r="E6" s="4" t="s">
        <v>8</v>
      </c>
      <c r="F6" s="4" t="s">
        <v>7</v>
      </c>
      <c r="G6" s="5" t="s">
        <v>8</v>
      </c>
      <c r="H6" s="3" t="s">
        <v>7</v>
      </c>
      <c r="I6" s="4" t="s">
        <v>8</v>
      </c>
      <c r="J6" s="4" t="s">
        <v>7</v>
      </c>
      <c r="K6" s="6" t="s">
        <v>8</v>
      </c>
      <c r="L6" s="3" t="s">
        <v>7</v>
      </c>
      <c r="M6" s="4" t="s">
        <v>8</v>
      </c>
      <c r="N6" s="4" t="s">
        <v>7</v>
      </c>
      <c r="O6" s="6" t="s">
        <v>8</v>
      </c>
      <c r="P6" s="3" t="s">
        <v>7</v>
      </c>
      <c r="Q6" s="4" t="s">
        <v>8</v>
      </c>
      <c r="R6" s="4" t="s">
        <v>7</v>
      </c>
      <c r="S6" s="6" t="s">
        <v>8</v>
      </c>
    </row>
    <row r="7" spans="2:36" ht="20.25" thickTop="1" x14ac:dyDescent="0.4">
      <c r="B7" s="53" t="s">
        <v>9</v>
      </c>
      <c r="C7" s="54"/>
      <c r="D7" s="7">
        <v>13</v>
      </c>
      <c r="E7" s="8">
        <f>V7/10000</f>
        <v>13.9076</v>
      </c>
      <c r="F7" s="9">
        <v>79</v>
      </c>
      <c r="G7" s="10">
        <f>X7/10000</f>
        <v>156.7234</v>
      </c>
      <c r="H7" s="7">
        <v>0</v>
      </c>
      <c r="I7" s="8">
        <v>0</v>
      </c>
      <c r="J7" s="9">
        <v>0</v>
      </c>
      <c r="K7" s="11">
        <v>0</v>
      </c>
      <c r="L7" s="7">
        <f>AC7</f>
        <v>0</v>
      </c>
      <c r="M7" s="8">
        <f>AD7/10000</f>
        <v>0</v>
      </c>
      <c r="N7" s="9">
        <v>62</v>
      </c>
      <c r="O7" s="11">
        <v>107.8</v>
      </c>
      <c r="P7" s="7">
        <v>0</v>
      </c>
      <c r="Q7" s="8">
        <f>AH7/10000</f>
        <v>0</v>
      </c>
      <c r="R7" s="9">
        <v>8</v>
      </c>
      <c r="S7" s="11">
        <v>15.1</v>
      </c>
      <c r="T7" s="38"/>
      <c r="U7" s="38">
        <v>13</v>
      </c>
      <c r="V7" s="2">
        <v>139076</v>
      </c>
      <c r="W7" s="2">
        <v>80</v>
      </c>
      <c r="X7" s="2">
        <v>1567234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70</v>
      </c>
      <c r="AF7" s="2">
        <v>1228711</v>
      </c>
      <c r="AG7" s="2">
        <v>0</v>
      </c>
      <c r="AH7" s="2">
        <v>0</v>
      </c>
      <c r="AI7" s="2">
        <v>7</v>
      </c>
      <c r="AJ7" s="2">
        <v>139594</v>
      </c>
    </row>
    <row r="8" spans="2:36" x14ac:dyDescent="0.4">
      <c r="B8" s="74" t="s">
        <v>10</v>
      </c>
      <c r="C8" s="12" t="s">
        <v>11</v>
      </c>
      <c r="D8" s="13">
        <v>561</v>
      </c>
      <c r="E8" s="14">
        <v>58.6</v>
      </c>
      <c r="F8" s="15">
        <v>1503</v>
      </c>
      <c r="G8" s="16">
        <v>185.1</v>
      </c>
      <c r="H8" s="13">
        <v>0</v>
      </c>
      <c r="I8" s="14">
        <v>0</v>
      </c>
      <c r="J8" s="15">
        <v>0</v>
      </c>
      <c r="K8" s="17">
        <v>0</v>
      </c>
      <c r="L8" s="13">
        <f t="shared" ref="L8:L9" si="0">AC8</f>
        <v>0</v>
      </c>
      <c r="M8" s="14">
        <f t="shared" ref="M8:M11" si="1">AD8/10000</f>
        <v>0</v>
      </c>
      <c r="N8" s="15">
        <v>719</v>
      </c>
      <c r="O8" s="17">
        <v>84.7</v>
      </c>
      <c r="P8" s="13">
        <v>10</v>
      </c>
      <c r="Q8" s="14">
        <v>0.9</v>
      </c>
      <c r="R8" s="15">
        <v>74</v>
      </c>
      <c r="S8" s="14">
        <f t="shared" ref="S8:S11" si="2">AJ8/10000</f>
        <v>9.1402000000000001</v>
      </c>
      <c r="U8" s="2">
        <v>567</v>
      </c>
      <c r="V8" s="2">
        <v>569261</v>
      </c>
      <c r="W8" s="2">
        <v>1501</v>
      </c>
      <c r="X8" s="2">
        <v>1846142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719</v>
      </c>
      <c r="AF8" s="2">
        <v>844793</v>
      </c>
      <c r="AG8" s="2">
        <v>15</v>
      </c>
      <c r="AH8" s="2">
        <v>21437</v>
      </c>
      <c r="AI8" s="2">
        <v>62</v>
      </c>
      <c r="AJ8" s="2">
        <f>[1]再エネお客さま数抽出!$Z$20+[1]再エネお客さま数抽出!$AJ$20</f>
        <v>91402</v>
      </c>
    </row>
    <row r="9" spans="2:36" x14ac:dyDescent="0.4">
      <c r="B9" s="74"/>
      <c r="C9" s="12" t="s">
        <v>12</v>
      </c>
      <c r="D9" s="13">
        <v>1340</v>
      </c>
      <c r="E9" s="14">
        <f t="shared" ref="E9:E11" si="3">V9/10000</f>
        <v>29.308599999999998</v>
      </c>
      <c r="F9" s="15">
        <v>236</v>
      </c>
      <c r="G9" s="16">
        <f t="shared" ref="G9:G11" si="4">X9/10000</f>
        <v>7.8696999999999999</v>
      </c>
      <c r="H9" s="13">
        <v>0</v>
      </c>
      <c r="I9" s="14">
        <v>0</v>
      </c>
      <c r="J9" s="15">
        <v>0</v>
      </c>
      <c r="K9" s="17">
        <v>0</v>
      </c>
      <c r="L9" s="13">
        <f t="shared" si="0"/>
        <v>0</v>
      </c>
      <c r="M9" s="14">
        <f t="shared" si="1"/>
        <v>0</v>
      </c>
      <c r="N9" s="15">
        <v>880</v>
      </c>
      <c r="O9" s="17">
        <f t="shared" ref="O9:O11" si="5">AF9/10000</f>
        <v>20.9605</v>
      </c>
      <c r="P9" s="13">
        <v>346</v>
      </c>
      <c r="Q9" s="40">
        <v>4.2650999999998138</v>
      </c>
      <c r="R9" s="15">
        <v>120</v>
      </c>
      <c r="S9" s="17">
        <f t="shared" si="2"/>
        <v>1.6779999999999999</v>
      </c>
      <c r="U9" s="2">
        <v>1341</v>
      </c>
      <c r="V9" s="2">
        <v>293086</v>
      </c>
      <c r="W9" s="2">
        <v>235</v>
      </c>
      <c r="X9" s="2">
        <v>78697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880</v>
      </c>
      <c r="AF9" s="2">
        <v>209605</v>
      </c>
      <c r="AG9" s="2">
        <v>354</v>
      </c>
      <c r="AH9" s="2">
        <v>40787</v>
      </c>
      <c r="AI9" s="2">
        <v>114</v>
      </c>
      <c r="AJ9" s="2">
        <f>[1]再エネお客さま数抽出!$AD$20+[1]再エネお客さま数抽出!$AL$20</f>
        <v>16780</v>
      </c>
    </row>
    <row r="10" spans="2:36" x14ac:dyDescent="0.4">
      <c r="B10" s="74" t="s">
        <v>13</v>
      </c>
      <c r="C10" s="12" t="s">
        <v>14</v>
      </c>
      <c r="D10" s="13">
        <v>61143</v>
      </c>
      <c r="E10" s="14">
        <v>164.274</v>
      </c>
      <c r="F10" s="15">
        <v>3931</v>
      </c>
      <c r="G10" s="16">
        <v>16.399999999999999</v>
      </c>
      <c r="H10" s="13">
        <v>0</v>
      </c>
      <c r="I10" s="14">
        <v>0</v>
      </c>
      <c r="J10" s="15">
        <v>0</v>
      </c>
      <c r="K10" s="17">
        <v>0</v>
      </c>
      <c r="L10" s="13">
        <f>AC10</f>
        <v>0</v>
      </c>
      <c r="M10" s="14">
        <f t="shared" si="1"/>
        <v>0</v>
      </c>
      <c r="N10" s="15">
        <v>38187</v>
      </c>
      <c r="O10" s="17">
        <v>142.4</v>
      </c>
      <c r="P10" s="13">
        <f>104050-(D10+F10+H10+J10+L10+N10)</f>
        <v>789</v>
      </c>
      <c r="Q10" s="40">
        <f>324.5954-(E10+G10+I10+K10+M10+O10)</f>
        <v>1.5213999999999714</v>
      </c>
      <c r="R10" s="15">
        <v>0</v>
      </c>
      <c r="S10" s="17">
        <f t="shared" si="2"/>
        <v>0</v>
      </c>
      <c r="U10" s="2">
        <v>58675</v>
      </c>
      <c r="V10" s="2">
        <v>1572980</v>
      </c>
      <c r="W10" s="2">
        <v>3878</v>
      </c>
      <c r="X10" s="2">
        <v>161639.96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36448</v>
      </c>
      <c r="AF10" s="2">
        <v>1489413.6</v>
      </c>
      <c r="AG10" s="2">
        <v>4416</v>
      </c>
      <c r="AH10" s="2">
        <v>5261.3680000000004</v>
      </c>
      <c r="AI10" s="2">
        <v>0</v>
      </c>
      <c r="AJ10" s="2">
        <v>0</v>
      </c>
    </row>
    <row r="11" spans="2:36" ht="20.25" thickBot="1" x14ac:dyDescent="0.45">
      <c r="B11" s="75"/>
      <c r="C11" s="18" t="s">
        <v>15</v>
      </c>
      <c r="D11" s="19">
        <v>3045</v>
      </c>
      <c r="E11" s="20">
        <f t="shared" si="3"/>
        <v>1.8597971999999998</v>
      </c>
      <c r="F11" s="21">
        <v>0</v>
      </c>
      <c r="G11" s="22">
        <f t="shared" si="4"/>
        <v>0</v>
      </c>
      <c r="H11" s="19">
        <v>0</v>
      </c>
      <c r="I11" s="20">
        <v>0</v>
      </c>
      <c r="J11" s="21">
        <v>0</v>
      </c>
      <c r="K11" s="23">
        <v>0</v>
      </c>
      <c r="L11" s="19">
        <v>207273</v>
      </c>
      <c r="M11" s="20">
        <f t="shared" si="1"/>
        <v>115.64376559999999</v>
      </c>
      <c r="N11" s="21">
        <v>0</v>
      </c>
      <c r="O11" s="23">
        <f t="shared" si="5"/>
        <v>0</v>
      </c>
      <c r="P11" s="19">
        <v>298187</v>
      </c>
      <c r="Q11" s="20">
        <f t="shared" ref="Q11" si="6">AH11/10000</f>
        <v>134.0085</v>
      </c>
      <c r="R11" s="21">
        <v>0</v>
      </c>
      <c r="S11" s="23">
        <f t="shared" si="2"/>
        <v>0</v>
      </c>
      <c r="U11" s="38">
        <v>3463</v>
      </c>
      <c r="V11" s="39">
        <v>18597.971999999998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206582</v>
      </c>
      <c r="AD11" s="2">
        <v>1156437.656</v>
      </c>
      <c r="AE11" s="2">
        <v>0</v>
      </c>
      <c r="AF11" s="2">
        <v>0</v>
      </c>
      <c r="AG11" s="2">
        <v>296372</v>
      </c>
      <c r="AH11" s="2">
        <v>1340085</v>
      </c>
      <c r="AI11" s="2">
        <v>0</v>
      </c>
      <c r="AJ11" s="2">
        <v>0</v>
      </c>
    </row>
    <row r="12" spans="2:36" x14ac:dyDescent="0.4">
      <c r="B12" s="24" t="s">
        <v>16</v>
      </c>
      <c r="C12" s="25"/>
      <c r="D12" s="26"/>
      <c r="E12" s="27"/>
      <c r="F12" s="27"/>
      <c r="G12" s="27"/>
      <c r="H12" s="26"/>
      <c r="I12" s="27"/>
      <c r="J12" s="27"/>
      <c r="K12" s="27"/>
      <c r="L12" s="27"/>
      <c r="M12" s="27"/>
      <c r="N12" s="26"/>
      <c r="O12" s="27"/>
      <c r="P12" s="34"/>
      <c r="Q12" s="35"/>
      <c r="R12" s="34"/>
      <c r="S12" s="35"/>
    </row>
    <row r="13" spans="2:36" x14ac:dyDescent="0.4">
      <c r="B13" s="1"/>
      <c r="C13" s="1"/>
      <c r="D13" s="1"/>
      <c r="E13" s="28"/>
      <c r="F13" s="1"/>
      <c r="G13" s="28"/>
      <c r="H13" s="1"/>
      <c r="I13" s="1"/>
      <c r="J13" s="1"/>
      <c r="K13" s="1"/>
      <c r="L13" s="1"/>
      <c r="M13" s="1"/>
      <c r="N13" s="1"/>
      <c r="O13" s="28"/>
      <c r="P13" s="34"/>
      <c r="Q13" s="28"/>
      <c r="R13" s="34"/>
      <c r="S13" s="36"/>
      <c r="T13" s="29"/>
      <c r="U13" s="2">
        <v>506417</v>
      </c>
      <c r="V13" s="2">
        <v>2505235</v>
      </c>
    </row>
    <row r="14" spans="2:36" ht="20.25" thickBot="1" x14ac:dyDescent="0.45">
      <c r="B14" s="1" t="s">
        <v>20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4"/>
      <c r="Q14" s="37"/>
      <c r="R14" s="34"/>
      <c r="S14" s="37"/>
    </row>
    <row r="15" spans="2:36" ht="20.25" thickBot="1" x14ac:dyDescent="0.45">
      <c r="B15" s="55"/>
      <c r="C15" s="56"/>
      <c r="D15" s="61" t="s">
        <v>0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3"/>
      <c r="P15" s="61" t="s">
        <v>1</v>
      </c>
      <c r="Q15" s="62"/>
      <c r="R15" s="62"/>
      <c r="S15" s="63"/>
    </row>
    <row r="16" spans="2:36" ht="19.5" customHeight="1" thickBot="1" x14ac:dyDescent="0.45">
      <c r="B16" s="57"/>
      <c r="C16" s="58"/>
      <c r="D16" s="64" t="s">
        <v>2</v>
      </c>
      <c r="E16" s="65"/>
      <c r="F16" s="65"/>
      <c r="G16" s="66"/>
      <c r="H16" s="64" t="s">
        <v>3</v>
      </c>
      <c r="I16" s="65"/>
      <c r="J16" s="65"/>
      <c r="K16" s="66"/>
      <c r="L16" s="64" t="s">
        <v>4</v>
      </c>
      <c r="M16" s="65"/>
      <c r="N16" s="65"/>
      <c r="O16" s="66"/>
      <c r="P16" s="64" t="s">
        <v>4</v>
      </c>
      <c r="Q16" s="65"/>
      <c r="R16" s="65"/>
      <c r="S16" s="66"/>
    </row>
    <row r="17" spans="2:20" ht="19.5" customHeight="1" x14ac:dyDescent="0.4">
      <c r="B17" s="57"/>
      <c r="C17" s="58"/>
      <c r="D17" s="67" t="s">
        <v>5</v>
      </c>
      <c r="E17" s="68"/>
      <c r="F17" s="69" t="s">
        <v>6</v>
      </c>
      <c r="G17" s="68"/>
      <c r="H17" s="67" t="s">
        <v>5</v>
      </c>
      <c r="I17" s="68"/>
      <c r="J17" s="69" t="s">
        <v>6</v>
      </c>
      <c r="K17" s="68"/>
      <c r="L17" s="67" t="s">
        <v>5</v>
      </c>
      <c r="M17" s="68"/>
      <c r="N17" s="69" t="s">
        <v>6</v>
      </c>
      <c r="O17" s="68"/>
      <c r="P17" s="70" t="s">
        <v>5</v>
      </c>
      <c r="Q17" s="71"/>
      <c r="R17" s="72" t="s">
        <v>6</v>
      </c>
      <c r="S17" s="73"/>
    </row>
    <row r="18" spans="2:20" ht="20.25" thickBot="1" x14ac:dyDescent="0.45">
      <c r="B18" s="59"/>
      <c r="C18" s="60"/>
      <c r="D18" s="3" t="s">
        <v>7</v>
      </c>
      <c r="E18" s="4" t="s">
        <v>8</v>
      </c>
      <c r="F18" s="4" t="s">
        <v>7</v>
      </c>
      <c r="G18" s="5" t="s">
        <v>8</v>
      </c>
      <c r="H18" s="3" t="s">
        <v>7</v>
      </c>
      <c r="I18" s="4" t="s">
        <v>8</v>
      </c>
      <c r="J18" s="4" t="s">
        <v>7</v>
      </c>
      <c r="K18" s="6" t="s">
        <v>8</v>
      </c>
      <c r="L18" s="3" t="s">
        <v>7</v>
      </c>
      <c r="M18" s="4" t="s">
        <v>8</v>
      </c>
      <c r="N18" s="4" t="s">
        <v>7</v>
      </c>
      <c r="O18" s="6" t="s">
        <v>8</v>
      </c>
      <c r="P18" s="3" t="s">
        <v>7</v>
      </c>
      <c r="Q18" s="4" t="s">
        <v>8</v>
      </c>
      <c r="R18" s="4" t="s">
        <v>7</v>
      </c>
      <c r="S18" s="6" t="s">
        <v>8</v>
      </c>
    </row>
    <row r="19" spans="2:20" ht="20.25" thickTop="1" x14ac:dyDescent="0.4">
      <c r="B19" s="53" t="s">
        <v>9</v>
      </c>
      <c r="C19" s="54"/>
      <c r="D19" s="7">
        <v>0</v>
      </c>
      <c r="E19" s="8">
        <v>0</v>
      </c>
      <c r="F19" s="9">
        <v>17</v>
      </c>
      <c r="G19" s="10">
        <v>40.805</v>
      </c>
      <c r="H19" s="7">
        <v>0</v>
      </c>
      <c r="I19" s="8">
        <v>0</v>
      </c>
      <c r="J19" s="9">
        <v>6</v>
      </c>
      <c r="K19" s="11">
        <v>6.7065999999999999</v>
      </c>
      <c r="L19" s="7">
        <v>0</v>
      </c>
      <c r="M19" s="8">
        <v>0</v>
      </c>
      <c r="N19" s="9">
        <v>1</v>
      </c>
      <c r="O19" s="11">
        <v>0.68</v>
      </c>
      <c r="P19" s="7">
        <v>5</v>
      </c>
      <c r="Q19" s="8">
        <v>6.6</v>
      </c>
      <c r="R19" s="9">
        <v>4</v>
      </c>
      <c r="S19" s="11">
        <v>24.1</v>
      </c>
    </row>
    <row r="20" spans="2:20" x14ac:dyDescent="0.4">
      <c r="B20" s="74" t="s">
        <v>10</v>
      </c>
      <c r="C20" s="12" t="s">
        <v>11</v>
      </c>
      <c r="D20" s="43">
        <v>15</v>
      </c>
      <c r="E20" s="44">
        <v>2.3531</v>
      </c>
      <c r="F20" s="45">
        <v>4</v>
      </c>
      <c r="G20" s="46">
        <v>1.256</v>
      </c>
      <c r="H20" s="43">
        <v>0</v>
      </c>
      <c r="I20" s="44">
        <v>0</v>
      </c>
      <c r="J20" s="45">
        <v>9</v>
      </c>
      <c r="K20" s="47">
        <v>2.8424999999999998</v>
      </c>
      <c r="L20" s="43">
        <v>0</v>
      </c>
      <c r="M20" s="44">
        <v>0</v>
      </c>
      <c r="N20" s="45">
        <v>1</v>
      </c>
      <c r="O20" s="47">
        <v>0.12</v>
      </c>
      <c r="P20" s="43">
        <v>0</v>
      </c>
      <c r="Q20" s="44">
        <v>0</v>
      </c>
      <c r="R20" s="45">
        <v>0</v>
      </c>
      <c r="S20" s="47">
        <v>0</v>
      </c>
    </row>
    <row r="21" spans="2:20" x14ac:dyDescent="0.4">
      <c r="B21" s="74"/>
      <c r="C21" s="12" t="s">
        <v>12</v>
      </c>
      <c r="D21" s="43">
        <v>2</v>
      </c>
      <c r="E21" s="44">
        <v>0.06</v>
      </c>
      <c r="F21" s="45">
        <v>0</v>
      </c>
      <c r="G21" s="46">
        <v>0</v>
      </c>
      <c r="H21" s="43">
        <v>0</v>
      </c>
      <c r="I21" s="44">
        <v>0</v>
      </c>
      <c r="J21" s="45">
        <v>0</v>
      </c>
      <c r="K21" s="47">
        <v>0</v>
      </c>
      <c r="L21" s="43">
        <v>0</v>
      </c>
      <c r="M21" s="44">
        <v>0</v>
      </c>
      <c r="N21" s="45">
        <v>0</v>
      </c>
      <c r="O21" s="47">
        <v>0</v>
      </c>
      <c r="P21" s="43">
        <v>0</v>
      </c>
      <c r="Q21" s="44">
        <v>0</v>
      </c>
      <c r="R21" s="45">
        <v>0</v>
      </c>
      <c r="S21" s="47">
        <v>0</v>
      </c>
    </row>
    <row r="22" spans="2:20" x14ac:dyDescent="0.4">
      <c r="B22" s="74" t="s">
        <v>13</v>
      </c>
      <c r="C22" s="12" t="s">
        <v>17</v>
      </c>
      <c r="D22" s="43">
        <v>0</v>
      </c>
      <c r="E22" s="44">
        <v>0</v>
      </c>
      <c r="F22" s="45">
        <v>0</v>
      </c>
      <c r="G22" s="46">
        <v>0</v>
      </c>
      <c r="H22" s="43">
        <v>0</v>
      </c>
      <c r="I22" s="44">
        <v>0</v>
      </c>
      <c r="J22" s="45">
        <v>0</v>
      </c>
      <c r="K22" s="47">
        <v>0</v>
      </c>
      <c r="L22" s="43">
        <v>0</v>
      </c>
      <c r="M22" s="44">
        <v>0</v>
      </c>
      <c r="N22" s="45">
        <v>0</v>
      </c>
      <c r="O22" s="47">
        <v>0</v>
      </c>
      <c r="P22" s="43">
        <v>0</v>
      </c>
      <c r="Q22" s="44">
        <v>0</v>
      </c>
      <c r="R22" s="45">
        <v>0</v>
      </c>
      <c r="S22" s="47">
        <v>0</v>
      </c>
    </row>
    <row r="23" spans="2:20" ht="20.25" thickBot="1" x14ac:dyDescent="0.45">
      <c r="B23" s="75"/>
      <c r="C23" s="18" t="s">
        <v>18</v>
      </c>
      <c r="D23" s="48">
        <v>89</v>
      </c>
      <c r="E23" s="49">
        <v>0.15579999999999999</v>
      </c>
      <c r="F23" s="50">
        <v>0</v>
      </c>
      <c r="G23" s="51">
        <v>0</v>
      </c>
      <c r="H23" s="48">
        <v>0</v>
      </c>
      <c r="I23" s="49">
        <v>0</v>
      </c>
      <c r="J23" s="50">
        <v>7</v>
      </c>
      <c r="K23" s="52">
        <v>1.3599999999999999E-2</v>
      </c>
      <c r="L23" s="48">
        <v>0</v>
      </c>
      <c r="M23" s="49">
        <v>0</v>
      </c>
      <c r="N23" s="50">
        <v>33</v>
      </c>
      <c r="O23" s="52">
        <v>6.3399999999999998E-2</v>
      </c>
      <c r="P23" s="48">
        <v>0</v>
      </c>
      <c r="Q23" s="49">
        <v>0</v>
      </c>
      <c r="R23" s="50">
        <v>0</v>
      </c>
      <c r="S23" s="52">
        <v>0</v>
      </c>
    </row>
    <row r="24" spans="2:20" x14ac:dyDescent="0.4">
      <c r="B24" s="24" t="s">
        <v>16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2:20" x14ac:dyDescent="0.4">
      <c r="B25" s="30" t="s">
        <v>19</v>
      </c>
    </row>
    <row r="26" spans="2:20" x14ac:dyDescent="0.4">
      <c r="B26" s="31"/>
      <c r="E26" s="32"/>
      <c r="T26" s="33"/>
    </row>
  </sheetData>
  <mergeCells count="36">
    <mergeCell ref="B19:C19"/>
    <mergeCell ref="B20:B21"/>
    <mergeCell ref="B22:B23"/>
    <mergeCell ref="F17:G17"/>
    <mergeCell ref="H17:I17"/>
    <mergeCell ref="B8:B9"/>
    <mergeCell ref="B10:B11"/>
    <mergeCell ref="B15:C18"/>
    <mergeCell ref="D15:O15"/>
    <mergeCell ref="P15:S15"/>
    <mergeCell ref="D16:G16"/>
    <mergeCell ref="H16:K16"/>
    <mergeCell ref="L16:O16"/>
    <mergeCell ref="P16:S16"/>
    <mergeCell ref="D17:E17"/>
    <mergeCell ref="R17:S17"/>
    <mergeCell ref="J17:K17"/>
    <mergeCell ref="L17:M17"/>
    <mergeCell ref="N17:O17"/>
    <mergeCell ref="P17:Q17"/>
    <mergeCell ref="B7:C7"/>
    <mergeCell ref="B3:C6"/>
    <mergeCell ref="D3:O3"/>
    <mergeCell ref="P3:S3"/>
    <mergeCell ref="D4:G4"/>
    <mergeCell ref="H4:K4"/>
    <mergeCell ref="L4:O4"/>
    <mergeCell ref="P4:S4"/>
    <mergeCell ref="D5:E5"/>
    <mergeCell ref="F5:G5"/>
    <mergeCell ref="H5:I5"/>
    <mergeCell ref="J5:K5"/>
    <mergeCell ref="L5:M5"/>
    <mergeCell ref="N5:O5"/>
    <mergeCell ref="P5:Q5"/>
    <mergeCell ref="R5:S5"/>
  </mergeCells>
  <phoneticPr fontId="3"/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②出力制御区分の内訳</vt:lpstr>
      <vt:lpstr>②出力制御区分の内訳!Print_Area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2026-01-14T02:48:31Z</cp:lastPrinted>
  <dcterms:created xsi:type="dcterms:W3CDTF">2025-06-20T07:17:05Z</dcterms:created>
  <dcterms:modified xsi:type="dcterms:W3CDTF">2026-01-14T03:23:56Z</dcterms:modified>
</cp:coreProperties>
</file>